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I:\Workgrp\Tehniskais departaments\TD kopejais\2026\TED_Vadiba\CenasPiedav\SNN\K18_KT_WC_Buvnieciba\"/>
    </mc:Choice>
  </mc:AlternateContent>
  <xr:revisionPtr revIDLastSave="0" documentId="13_ncr:1_{E7C1CED5-584E-47D8-8066-06C4ABBC131F}" xr6:coauthVersionLast="47" xr6:coauthVersionMax="47" xr10:uidLastSave="{00000000-0000-0000-0000-000000000000}"/>
  <bookViews>
    <workbookView xWindow="-120" yWindow="-120" windowWidth="29040" windowHeight="15720" activeTab="4" xr2:uid="{00000000-000D-0000-FFFF-FFFF00000000}"/>
  </bookViews>
  <sheets>
    <sheet name="DOP" sheetId="9" r:id="rId1"/>
    <sheet name="AR" sheetId="2" r:id="rId2"/>
    <sheet name="UK" sheetId="3" r:id="rId3"/>
    <sheet name="EL" sheetId="7" r:id="rId4"/>
    <sheet name="AVK" sheetId="4" r:id="rId5"/>
    <sheet name="ESS" sheetId="5" r:id="rId6"/>
    <sheet name="UATS" sheetId="6" r:id="rId7"/>
  </sheets>
  <definedNames>
    <definedName name="_xlnm.Print_Area" localSheetId="1">AR!$A$1:$E$173</definedName>
    <definedName name="_xlnm.Print_Area" localSheetId="4">AVK!$A$1:$H$65</definedName>
    <definedName name="_xlnm.Print_Area" localSheetId="0">DOP!$A$1:$E$31</definedName>
    <definedName name="_xlnm.Print_Area" localSheetId="3">EL!$A$1:$F$66</definedName>
    <definedName name="_xlnm.Print_Area" localSheetId="5">ESS!$A$1:$F$90</definedName>
    <definedName name="_xlnm.Print_Area" localSheetId="6">UATS!$A$1:$F$37</definedName>
    <definedName name="_xlnm.Print_Area" localSheetId="2">UK!$A$1:$E$90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5" i="4" l="1"/>
  <c r="H73" i="4"/>
  <c r="H33" i="4"/>
  <c r="H31" i="4"/>
  <c r="H26" i="4"/>
  <c r="H21" i="4"/>
  <c r="E18" i="9"/>
  <c r="E29" i="9"/>
  <c r="A15" i="9"/>
  <c r="A16" i="9" s="1"/>
  <c r="A17" i="9" s="1"/>
  <c r="A18" i="9" s="1"/>
  <c r="A19" i="9" s="1"/>
  <c r="A20" i="9" s="1"/>
  <c r="A21" i="9" s="1"/>
  <c r="A22" i="9" s="1"/>
  <c r="A23" i="9" s="1"/>
  <c r="A24" i="9" s="1"/>
  <c r="A25" i="9" s="1"/>
  <c r="A26" i="9" s="1"/>
  <c r="A27" i="9" s="1"/>
  <c r="A28" i="9" s="1"/>
  <c r="A29" i="9" s="1"/>
  <c r="A30" i="9" s="1"/>
  <c r="A31" i="9" s="1"/>
  <c r="E12" i="9"/>
  <c r="A16" i="7" l="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B58" i="7"/>
  <c r="B59" i="7" s="1"/>
  <c r="B60" i="7" s="1"/>
  <c r="B61" i="7" s="1"/>
  <c r="B62" i="7" s="1"/>
  <c r="B63" i="7" s="1"/>
  <c r="B64" i="7" s="1"/>
  <c r="B65" i="7" s="1"/>
  <c r="B50" i="7"/>
  <c r="B51" i="7" s="1"/>
  <c r="B52" i="7" s="1"/>
  <c r="B53" i="7" s="1"/>
  <c r="B54" i="7" s="1"/>
  <c r="B55" i="7" s="1"/>
  <c r="B41" i="7"/>
  <c r="B42" i="7" s="1"/>
  <c r="B43" i="7" s="1"/>
  <c r="B28" i="7"/>
  <c r="B33" i="7" s="1"/>
  <c r="B38" i="7" s="1"/>
  <c r="F12" i="7"/>
  <c r="B44" i="7" l="1"/>
  <c r="B45" i="7" s="1"/>
  <c r="B46" i="7" s="1"/>
  <c r="B47" i="7" s="1"/>
  <c r="E152" i="2" l="1"/>
  <c r="A16" i="6" l="1"/>
  <c r="A17" i="6" s="1"/>
  <c r="A18" i="6" s="1"/>
  <c r="A19" i="6" s="1"/>
  <c r="A20" i="6" s="1"/>
  <c r="A21" i="6" s="1"/>
  <c r="A22" i="6" s="1"/>
  <c r="A23" i="6" s="1"/>
  <c r="A24" i="6" s="1"/>
  <c r="A25" i="6" s="1"/>
  <c r="A26" i="6" s="1"/>
  <c r="A27" i="6" s="1"/>
  <c r="A28" i="6" s="1"/>
  <c r="A29" i="6" s="1"/>
  <c r="A30" i="6" s="1"/>
  <c r="A31" i="6" s="1"/>
  <c r="A32" i="6" s="1"/>
  <c r="A33" i="6" s="1"/>
  <c r="A34" i="6" s="1"/>
  <c r="A35" i="6" s="1"/>
  <c r="A36" i="6" s="1"/>
  <c r="A37" i="6" s="1"/>
  <c r="F12" i="6"/>
  <c r="A16" i="5"/>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F12" i="5"/>
  <c r="A15" i="4"/>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A179" i="4" s="1"/>
  <c r="A180" i="4" s="1"/>
  <c r="A181" i="4" s="1"/>
  <c r="A182" i="4" s="1"/>
  <c r="A183" i="4" s="1"/>
  <c r="A184" i="4" s="1"/>
  <c r="A185" i="4" s="1"/>
  <c r="A186" i="4" s="1"/>
  <c r="A187" i="4" s="1"/>
  <c r="A188" i="4" s="1"/>
  <c r="A189" i="4" s="1"/>
  <c r="H12" i="4"/>
  <c r="E134" i="3"/>
  <c r="E123" i="3"/>
  <c r="E115" i="3"/>
  <c r="E65" i="3"/>
  <c r="E64" i="3"/>
  <c r="E63" i="3"/>
  <c r="E61" i="3"/>
  <c r="E86" i="3" s="1"/>
  <c r="E60" i="3"/>
  <c r="E59" i="3"/>
  <c r="E58" i="3"/>
  <c r="E53" i="3"/>
  <c r="E52" i="3"/>
  <c r="E47" i="3"/>
  <c r="E40" i="3"/>
  <c r="E24" i="3"/>
  <c r="E23" i="3"/>
  <c r="E22" i="3"/>
  <c r="E21" i="3"/>
  <c r="A16" i="3"/>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E12" i="3"/>
  <c r="A16" i="2"/>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l="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E66" i="3"/>
  <c r="E12" i="2"/>
  <c r="A112" i="2" l="1"/>
  <c r="A113" i="2" s="1"/>
  <c r="A114" i="2" s="1"/>
  <c r="A115" i="2" s="1"/>
  <c r="A116" i="2" s="1"/>
  <c r="A117"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l="1"/>
  <c r="A146" i="2" s="1"/>
  <c r="A147" i="2" s="1"/>
  <c r="A148" i="2" s="1"/>
  <c r="A149" i="2" s="1"/>
  <c r="A150" i="2" s="1"/>
  <c r="A151" i="2" s="1"/>
  <c r="A152" i="2" s="1"/>
  <c r="A153" i="2" s="1"/>
  <c r="A154" i="2" s="1"/>
  <c r="A155" i="2" s="1"/>
  <c r="A156" i="2" l="1"/>
  <c r="A157" i="2" s="1"/>
  <c r="A158" i="2" s="1"/>
  <c r="A159" i="2" s="1"/>
  <c r="A160" i="2" s="1"/>
  <c r="A161" i="2" s="1"/>
  <c r="A162" i="2" s="1"/>
  <c r="A163" i="2" s="1"/>
  <c r="A164" i="2" s="1"/>
  <c r="A165" i="2" s="1"/>
  <c r="A166" i="2" s="1"/>
  <c r="A167" i="2" s="1"/>
  <c r="A168" i="2" s="1"/>
  <c r="A169" i="2" s="1"/>
  <c r="A170" i="2" s="1"/>
  <c r="A171" i="2" s="1"/>
  <c r="A172" i="2" s="1"/>
  <c r="A173" i="2" s="1"/>
</calcChain>
</file>

<file path=xl/sharedStrings.xml><?xml version="1.0" encoding="utf-8"?>
<sst xmlns="http://schemas.openxmlformats.org/spreadsheetml/2006/main" count="2088" uniqueCount="826">
  <si>
    <t>(būvdarbu veids vai konstruktīvā elementa nosaukums)</t>
  </si>
  <si>
    <t> Nr. p.k.</t>
  </si>
  <si>
    <t> Kods</t>
  </si>
  <si>
    <t> Darba nosaukums</t>
  </si>
  <si>
    <t> Mērvienība</t>
  </si>
  <si>
    <t> Daudzums</t>
  </si>
  <si>
    <t>m</t>
  </si>
  <si>
    <t>gab.</t>
  </si>
  <si>
    <t>m3</t>
  </si>
  <si>
    <t>kpl</t>
  </si>
  <si>
    <t>m2</t>
  </si>
  <si>
    <t>gb</t>
  </si>
  <si>
    <t>3</t>
  </si>
  <si>
    <t>Apkures sistēma</t>
  </si>
  <si>
    <t>Griesti</t>
  </si>
  <si>
    <t>Grīda</t>
  </si>
  <si>
    <t>Demontāžas darbi un būvgružu izvešana</t>
  </si>
  <si>
    <t>Vispārējie būvdarbi</t>
  </si>
  <si>
    <t>Būvdarbu apjomu saraksts Nr.1</t>
  </si>
  <si>
    <t>Būvdarbu apjomu saraksts Nr.2</t>
  </si>
  <si>
    <t>Būves nosaukums:  REMONTA DARBI ESOŠAJĀS ĢĒRBTUVĒS (ASĪS 9-10 / B-C ) UN KĀPŅU TELPĀ</t>
  </si>
  <si>
    <t>Logs ar palodzi, Veicot logu demontāžu nokalt ailu apmetumu pa visu ailes perimetru</t>
  </si>
  <si>
    <t>gab</t>
  </si>
  <si>
    <t>Logs - durvis ar kārbu, Veicot durvju demontāžu nokalt ailu apmetumu pa visu ailes perimetru</t>
  </si>
  <si>
    <t>Metāla durvis ar kārbu, Veicot durvju demontāžu nokalt ailu apmetumu pa visu ailes perimetru</t>
  </si>
  <si>
    <t>Ķieģeļu mūris - starpsienas dažāda biezuma</t>
  </si>
  <si>
    <t>Durvis ar kārbu</t>
  </si>
  <si>
    <t>Keramikas sienas flīzes ( WC, dušas, kāpņu telpa)</t>
  </si>
  <si>
    <t>Keramikas grīdas flīzes ( WC, duša)</t>
  </si>
  <si>
    <t>Linoleja grīdas segums paredzēt grīdlīstu demontāžu visā telpas perimetrā</t>
  </si>
  <si>
    <t>Moduļveida vai ģipškartona piekārtie griesti</t>
  </si>
  <si>
    <t>Izlietne</t>
  </si>
  <si>
    <t>Klozetpods / urināls</t>
  </si>
  <si>
    <t>Dušas</t>
  </si>
  <si>
    <t>Visu inženiertīklu elementu un pieslēgumu demontāža</t>
  </si>
  <si>
    <t>Būvgružu savākšana, iznešana un utilizācija</t>
  </si>
  <si>
    <t>Aukstā ūdensvada sistēma Ū1</t>
  </si>
  <si>
    <t>Iekārtas un materiāli</t>
  </si>
  <si>
    <t>Cauruļvadi</t>
  </si>
  <si>
    <t>1.1</t>
  </si>
  <si>
    <t>1.2</t>
  </si>
  <si>
    <t>1.3</t>
  </si>
  <si>
    <t>1.4</t>
  </si>
  <si>
    <t>Izolācija</t>
  </si>
  <si>
    <t>1.5</t>
  </si>
  <si>
    <t>1.6</t>
  </si>
  <si>
    <t>1.7</t>
  </si>
  <si>
    <t>1.8</t>
  </si>
  <si>
    <t>Armatūra</t>
  </si>
  <si>
    <t>1.9</t>
  </si>
  <si>
    <t>gb.</t>
  </si>
  <si>
    <t>1.10</t>
  </si>
  <si>
    <t>1.11</t>
  </si>
  <si>
    <t>1.12</t>
  </si>
  <si>
    <t>1.13</t>
  </si>
  <si>
    <t>Ūdens maisītāji un jaucējkrāni</t>
  </si>
  <si>
    <t>1.14</t>
  </si>
  <si>
    <t>Izlietnes jaucējkrāns, montāža</t>
  </si>
  <si>
    <t>kpl.</t>
  </si>
  <si>
    <t>1.15</t>
  </si>
  <si>
    <t>Dušas maisītājs, montāža</t>
  </si>
  <si>
    <t>1.16</t>
  </si>
  <si>
    <t>Izlietnes krāns ar dušu komplektā ar šļūteni, dušas galvas turētāju un krāna dozatoru, montāža</t>
  </si>
  <si>
    <t>Dažādi</t>
  </si>
  <si>
    <t>1.17</t>
  </si>
  <si>
    <t>Ugunsdrošā bandāžas lente (2 kārtās no abām pusēm)</t>
  </si>
  <si>
    <t>kpl.*</t>
  </si>
  <si>
    <t>1.18</t>
  </si>
  <si>
    <t>Ugunsdrošā java vai cita ekvivalenta bezrukuma
cementa java (visa atvēruma biezumā)</t>
  </si>
  <si>
    <t>1.19</t>
  </si>
  <si>
    <t>Atvērumu ugunsdrošā aizdare</t>
  </si>
  <si>
    <t>vietas</t>
  </si>
  <si>
    <t>1.20</t>
  </si>
  <si>
    <t xml:space="preserve">Pieslēgums pie esošajiem Ū1 tīkliem </t>
  </si>
  <si>
    <t>1.21</t>
  </si>
  <si>
    <t>Sistēmas hidrauliskā pārbaude, skalošana un dezinfekcija</t>
  </si>
  <si>
    <t>1.22</t>
  </si>
  <si>
    <t>Palīgmateriāli montāžai</t>
  </si>
  <si>
    <t> Ugunsdzēsības ūdensvads  Ū2</t>
  </si>
  <si>
    <t>2.1</t>
  </si>
  <si>
    <t>2.2</t>
  </si>
  <si>
    <t>Cauruļu Dn50x3.5 izolācija pret kondensātu 9mm</t>
  </si>
  <si>
    <t>Ugunsdzēsības aprīkojums</t>
  </si>
  <si>
    <t>2.3</t>
  </si>
  <si>
    <t>Ugunsdzēsības krāna skapis (iebūvējams ugunsdzēsības skapis) atbilstošs EN 671-1, ar ugunsdzēsības krānu DN50, šļūteni L=20 m, noslēdzamo stobru, savienotājelementiem, ugunsdzēšamo aparātu, montāža</t>
  </si>
  <si>
    <t>2.4</t>
  </si>
  <si>
    <t xml:space="preserve">Pieslēgums pie esošajiem Ū2 tīkliem </t>
  </si>
  <si>
    <t>2.5</t>
  </si>
  <si>
    <t>Sistēmas hidrauliskā pārbaude</t>
  </si>
  <si>
    <t>2.6</t>
  </si>
  <si>
    <t>Izbūvētās ūdensvada sistēmas pārbaude un nodošana</t>
  </si>
  <si>
    <t>2.7</t>
  </si>
  <si>
    <t>Karstais un cirkulācijas ūdensvads S3, S4</t>
  </si>
  <si>
    <t>3.1</t>
  </si>
  <si>
    <t>3.2</t>
  </si>
  <si>
    <t>3.3</t>
  </si>
  <si>
    <t>3.4</t>
  </si>
  <si>
    <t>3.5</t>
  </si>
  <si>
    <t>3.6</t>
  </si>
  <si>
    <t>3.7</t>
  </si>
  <si>
    <t>3.8</t>
  </si>
  <si>
    <t>3.9</t>
  </si>
  <si>
    <t>3.10</t>
  </si>
  <si>
    <t>3.11</t>
  </si>
  <si>
    <t>3.12</t>
  </si>
  <si>
    <t>3.13</t>
  </si>
  <si>
    <t>3.14</t>
  </si>
  <si>
    <t>3.15</t>
  </si>
  <si>
    <t>3.16</t>
  </si>
  <si>
    <t xml:space="preserve">Dvieļu žavētāja pieslēgums </t>
  </si>
  <si>
    <t>3.17</t>
  </si>
  <si>
    <t>Nerūsējošā tērauda dvieļu žāvētājs – trepīte 400x500 mm (ar 1/2" pieslēgumu) komplektā ar savienojuma elementiem un stiprinājumiem</t>
  </si>
  <si>
    <t>3.18</t>
  </si>
  <si>
    <t>Noslēgventiļi 1/2" dvieļu žāvētājam, montāža</t>
  </si>
  <si>
    <t>3.19</t>
  </si>
  <si>
    <t>Dvieļu žāvētāja montāža un saistītie darbi</t>
  </si>
  <si>
    <t>3.20</t>
  </si>
  <si>
    <t>3.21</t>
  </si>
  <si>
    <t>3.22</t>
  </si>
  <si>
    <t>3.23</t>
  </si>
  <si>
    <t xml:space="preserve">Pieslēgums pie esošajiem S3 tīkliem </t>
  </si>
  <si>
    <t>3.24</t>
  </si>
  <si>
    <t xml:space="preserve">Pieslēgums pie esošajiem S4 tīkliem </t>
  </si>
  <si>
    <t>3.25</t>
  </si>
  <si>
    <t>3.26</t>
  </si>
  <si>
    <t>Sadzīves kanalizācija K1</t>
  </si>
  <si>
    <t>4.1</t>
  </si>
  <si>
    <t>4.2</t>
  </si>
  <si>
    <t>Veidgabali</t>
  </si>
  <si>
    <t>4.3</t>
  </si>
  <si>
    <t>4.4</t>
  </si>
  <si>
    <t>4.5</t>
  </si>
  <si>
    <t>4.6</t>
  </si>
  <si>
    <t>4.7</t>
  </si>
  <si>
    <t>4.8</t>
  </si>
  <si>
    <t>4.9</t>
  </si>
  <si>
    <t>4.10</t>
  </si>
  <si>
    <t>4.11</t>
  </si>
  <si>
    <t>Sanitārtehniskās iekārtas</t>
  </si>
  <si>
    <t>4.12</t>
  </si>
  <si>
    <t>Keramiskā roku mazgātne ar sifonu un stiprinājumiem, uzstādīšana</t>
  </si>
  <si>
    <t>4.13</t>
  </si>
  <si>
    <t>Piekaramais sienas klozetpods, komplektēts ar soft close mehānismu, komplektā ar instalācijas rāmi ar iebūvētu skalojamo tvertni un pogu, uzstādīšana</t>
  </si>
  <si>
    <t>4.14</t>
  </si>
  <si>
    <t>Dušas vācele ar sifonu un stiprinājumiem, uzstādīšana</t>
  </si>
  <si>
    <t>4.15</t>
  </si>
  <si>
    <t>Noteces traps ar hidrosifonu (dušas traps) DN50, montāža</t>
  </si>
  <si>
    <t>4.16</t>
  </si>
  <si>
    <t>4.17</t>
  </si>
  <si>
    <t>4.18</t>
  </si>
  <si>
    <t>Atvērumu ugunsdrošā aizdare ar bezrukuma cementa javu vai ģipša apmetumu (ar ugunsrakcijas klasi min A1) vai ar ugunsdrošo akrila hermētiķi CFS-S ACR</t>
  </si>
  <si>
    <t>4.19</t>
  </si>
  <si>
    <t>Sienas revīzijas lūka 300×400mm, iebūvējama aizsargkārbā</t>
  </si>
  <si>
    <t>4.20</t>
  </si>
  <si>
    <t>Sienas revīzijas lūka 400×400mm, iebūvējama aizsargkārbā</t>
  </si>
  <si>
    <t>4.21</t>
  </si>
  <si>
    <t xml:space="preserve">Ventilācijas izvads caurulei De110. Komplektā ar pieslēguma elementu, lokano savienojumu, savienojuma skavām un skrūvēm, montāža ar pamatni atbilstoši jumta seguma veidam </t>
  </si>
  <si>
    <t>4.22</t>
  </si>
  <si>
    <t>Sistēmas izmēģināšana un pārbaude</t>
  </si>
  <si>
    <t>4.23</t>
  </si>
  <si>
    <t xml:space="preserve">Pieslēgums pie esošajiem kanalizācijas tīkliem </t>
  </si>
  <si>
    <t>4.24</t>
  </si>
  <si>
    <t>Kondensāta novadīšanas sistema  KN</t>
  </si>
  <si>
    <t>5.1</t>
  </si>
  <si>
    <t>5.2</t>
  </si>
  <si>
    <t>5.3</t>
  </si>
  <si>
    <t>5.4</t>
  </si>
  <si>
    <t>Kondensāta sistēmas pieslēgšana pie K1 sistēmas un saistītie darbi</t>
  </si>
  <si>
    <t>5.5</t>
  </si>
  <si>
    <t>Demontāžas darbi</t>
  </si>
  <si>
    <t>Iekšējais ūdensvads Ū1</t>
  </si>
  <si>
    <t>6.1</t>
  </si>
  <si>
    <t>Visu esošo ūdensvadu demontāža un izvešana</t>
  </si>
  <si>
    <t>6.2</t>
  </si>
  <si>
    <t xml:space="preserve">Esošās сauruļvadu armatūras (krāns, ventilis, filtrs) demontāža   </t>
  </si>
  <si>
    <t>6.3</t>
  </si>
  <si>
    <t xml:space="preserve">Esošās jaucējkrāna demontāža  </t>
  </si>
  <si>
    <t>Iekšējais ūdensvads Ū2</t>
  </si>
  <si>
    <t>7.1</t>
  </si>
  <si>
    <t>Esošā ugunsdzēsības cauruļvada demontāža, izvešana un utilizācija</t>
  </si>
  <si>
    <t>7.2</t>
  </si>
  <si>
    <t>Ugunsdzesības krāns demontāža</t>
  </si>
  <si>
    <t>Karstais un cirkulācijas ūdensvads S3, S4</t>
  </si>
  <si>
    <t>8.1</t>
  </si>
  <si>
    <t>8.2</t>
  </si>
  <si>
    <t>Sadzīves kanalizācija K1</t>
  </si>
  <si>
    <t>9.1</t>
  </si>
  <si>
    <t>Visu esošo kanalizācijas tīkļu demontāža un izvešana</t>
  </si>
  <si>
    <t>9.2</t>
  </si>
  <si>
    <t>Esošo sanitāro ierīču demontāža</t>
  </si>
  <si>
    <t>Ūdensvads un kanalizācija</t>
  </si>
  <si>
    <t>Būvdarbu apjomu saraksts Nr.3</t>
  </si>
  <si>
    <t>Apkure, Vēdināšana un Kondicionēšana</t>
  </si>
  <si>
    <t>1-1</t>
  </si>
  <si>
    <t>Atvērumu aizdare</t>
  </si>
  <si>
    <t>-</t>
  </si>
  <si>
    <t>1-2</t>
  </si>
  <si>
    <t>Stiprinājumi un palīgmateriāli</t>
  </si>
  <si>
    <t>1-3</t>
  </si>
  <si>
    <t>Saskrūves savienojumi</t>
  </si>
  <si>
    <t>1-4</t>
  </si>
  <si>
    <t>Iztukšošanas vārsts ar korķi</t>
  </si>
  <si>
    <t>1-5</t>
  </si>
  <si>
    <t>Automātiskais atgaisotājs</t>
  </si>
  <si>
    <t>2-1</t>
  </si>
  <si>
    <t>Presējams tērauda cauruļvads ar cinka pārklājumu</t>
  </si>
  <si>
    <t>18.0x1.2</t>
  </si>
  <si>
    <t>2-2</t>
  </si>
  <si>
    <t>Tērauda cauruļvads ar 2 kārtām grunts krāsas; Min. krāsas biezums 80 µm (mikroni)</t>
  </si>
  <si>
    <t>21.3x2.6</t>
  </si>
  <si>
    <t>2-3</t>
  </si>
  <si>
    <t>26.9x2.6</t>
  </si>
  <si>
    <t>2-4</t>
  </si>
  <si>
    <t>Hvac Section AluCoat T-30 mm</t>
  </si>
  <si>
    <t>2-5</t>
  </si>
  <si>
    <t>33.7x3.2</t>
  </si>
  <si>
    <t>2-6</t>
  </si>
  <si>
    <t>42.4x3.2</t>
  </si>
  <si>
    <t>2-7</t>
  </si>
  <si>
    <t>Cauruļvadu līkumi</t>
  </si>
  <si>
    <t>3-1</t>
  </si>
  <si>
    <t>Presēta tērauda līkums 30°</t>
  </si>
  <si>
    <t>18-18</t>
  </si>
  <si>
    <t>3-2</t>
  </si>
  <si>
    <t>Presēta tērauda līkums 45°</t>
  </si>
  <si>
    <t>3-3</t>
  </si>
  <si>
    <t>Presēta tērauda līkums 50°</t>
  </si>
  <si>
    <t>3-4</t>
  </si>
  <si>
    <t>Presēta tērauda līkums 90°</t>
  </si>
  <si>
    <t>3-5</t>
  </si>
  <si>
    <t>Tērauda līkums 90°</t>
  </si>
  <si>
    <t>25-25</t>
  </si>
  <si>
    <t>3-6</t>
  </si>
  <si>
    <t>32-32</t>
  </si>
  <si>
    <t>3-7</t>
  </si>
  <si>
    <t>Cauruļvadu veidgabali</t>
  </si>
  <si>
    <t>4-1</t>
  </si>
  <si>
    <t>Presēta tērauda T- veida savienojums</t>
  </si>
  <si>
    <t>18-18-18</t>
  </si>
  <si>
    <t>4-2</t>
  </si>
  <si>
    <t>Tērauda T- veida savienojums</t>
  </si>
  <si>
    <t>25-25-15</t>
  </si>
  <si>
    <t>4-3</t>
  </si>
  <si>
    <t>25-25-20</t>
  </si>
  <si>
    <t>4-4</t>
  </si>
  <si>
    <t>25-25-25</t>
  </si>
  <si>
    <t>4-5</t>
  </si>
  <si>
    <t>32-32-25</t>
  </si>
  <si>
    <t>Aprīkojums</t>
  </si>
  <si>
    <t>5-1</t>
  </si>
  <si>
    <t>Tērauda paneļa radiators ar sāna pieslēgumu,  sienas stiprinājumiem,  atgaisošanas skrūvi</t>
  </si>
  <si>
    <t>Purmo</t>
  </si>
  <si>
    <t>C21-400-500</t>
  </si>
  <si>
    <t>5-2</t>
  </si>
  <si>
    <t>C21-400-600</t>
  </si>
  <si>
    <t>5-3</t>
  </si>
  <si>
    <t>C21-400-700</t>
  </si>
  <si>
    <t>5-4</t>
  </si>
  <si>
    <t>C21-400-800</t>
  </si>
  <si>
    <t>5-5</t>
  </si>
  <si>
    <t>C21-400-1100</t>
  </si>
  <si>
    <t>5-6</t>
  </si>
  <si>
    <t>C22-400-700</t>
  </si>
  <si>
    <t>5-7</t>
  </si>
  <si>
    <t>C22-400-800</t>
  </si>
  <si>
    <t>5-8</t>
  </si>
  <si>
    <t>C33-900-800</t>
  </si>
  <si>
    <t>Vārsti</t>
  </si>
  <si>
    <t>6-1</t>
  </si>
  <si>
    <t>Automātiskais spiediena starpības regulators</t>
  </si>
  <si>
    <t>IMI TA</t>
  </si>
  <si>
    <t>STAP-15 (5-25kPA)</t>
  </si>
  <si>
    <t>6-2</t>
  </si>
  <si>
    <t>Balansējošais vārsts ar pozīcijas indikāciju</t>
  </si>
  <si>
    <t>STAD-15</t>
  </si>
  <si>
    <t>6-3</t>
  </si>
  <si>
    <t>STAD-25</t>
  </si>
  <si>
    <t>6-4</t>
  </si>
  <si>
    <t>Lodveida noslēgvārsts ar vītnes savienojumu,  pagarinātu rokturi</t>
  </si>
  <si>
    <t>IMI Heimeier</t>
  </si>
  <si>
    <t>0600-03.000 DN20</t>
  </si>
  <si>
    <t>6-5</t>
  </si>
  <si>
    <t>0600-04.000 DN25</t>
  </si>
  <si>
    <t>6-6</t>
  </si>
  <si>
    <t>Programmējams termostats,  termostata vārsts,  noslēgvārsts ar iztkušošanas skrūvi</t>
  </si>
  <si>
    <t>Danfoss</t>
  </si>
  <si>
    <t>014G2460</t>
  </si>
  <si>
    <t>Principiālās shēmas elementi</t>
  </si>
  <si>
    <t>7-1</t>
  </si>
  <si>
    <t>3- ceļa vārsts ar izpildmehānismu</t>
  </si>
  <si>
    <t>Belimo</t>
  </si>
  <si>
    <t>R3015-2P5-S1 + LR24A-SR,  kvs=2.5</t>
  </si>
  <si>
    <t>7-2</t>
  </si>
  <si>
    <t>DN15</t>
  </si>
  <si>
    <t>7-3</t>
  </si>
  <si>
    <t>7-4</t>
  </si>
  <si>
    <t>Cirkulācijas sūknis</t>
  </si>
  <si>
    <t>Grundfos</t>
  </si>
  <si>
    <t>ALPHA3 15-80 130</t>
  </si>
  <si>
    <t>7-5</t>
  </si>
  <si>
    <t>Gružu filtrs</t>
  </si>
  <si>
    <t>43250-000325 DN25</t>
  </si>
  <si>
    <t>7-6</t>
  </si>
  <si>
    <t>Lodveida noslēgvārsts ar vītnes savienojumu,  pagarinātu rokturi ar korķi</t>
  </si>
  <si>
    <t>7-7</t>
  </si>
  <si>
    <t>Manometrs</t>
  </si>
  <si>
    <t>3bar</t>
  </si>
  <si>
    <t>7-8</t>
  </si>
  <si>
    <t>Termometrs</t>
  </si>
  <si>
    <t>0-100 °C</t>
  </si>
  <si>
    <t>7-9</t>
  </si>
  <si>
    <t>Vienvirziena vārsts</t>
  </si>
  <si>
    <t>Giacomini</t>
  </si>
  <si>
    <t>R60Y005</t>
  </si>
  <si>
    <r>
      <t xml:space="preserve">Objekta nosaukums: </t>
    </r>
    <r>
      <rPr>
        <sz val="11"/>
        <rFont val="Arial"/>
        <family val="2"/>
        <charset val="186"/>
      </rPr>
      <t xml:space="preserve"> REMONTA DARBI ESOŠAJĀS ĢĒRBTUVĒS (ASĪS 9-10 / B-C ) UN KĀPŅU TELPĀ, KORPUSĀ K-18, KRUSTPILS IELĀ 53, RĪGĀ</t>
    </r>
  </si>
  <si>
    <r>
      <t xml:space="preserve">Objekta adrese: </t>
    </r>
    <r>
      <rPr>
        <sz val="11"/>
        <rFont val="Arial"/>
        <family val="2"/>
        <charset val="186"/>
      </rPr>
      <t xml:space="preserve"> KRUSTPILS IELĀ 53, RĪGĀ</t>
    </r>
  </si>
  <si>
    <r>
      <t xml:space="preserve">Cauruļu </t>
    </r>
    <r>
      <rPr>
        <b/>
        <sz val="9"/>
        <rFont val="Arial"/>
        <family val="2"/>
        <charset val="186"/>
      </rPr>
      <t>De40</t>
    </r>
    <r>
      <rPr>
        <sz val="9"/>
        <rFont val="Arial"/>
        <family val="2"/>
        <charset val="186"/>
      </rPr>
      <t xml:space="preserve"> siltumizolācija 30mm, montāža</t>
    </r>
  </si>
  <si>
    <r>
      <t xml:space="preserve">Lodveida ventilis </t>
    </r>
    <r>
      <rPr>
        <b/>
        <sz val="9"/>
        <rFont val="Arial"/>
        <family val="2"/>
        <charset val="186"/>
      </rPr>
      <t>DN15</t>
    </r>
    <r>
      <rPr>
        <sz val="9"/>
        <rFont val="Arial"/>
        <family val="2"/>
        <charset val="186"/>
      </rPr>
      <t>, montāža</t>
    </r>
  </si>
  <si>
    <r>
      <t xml:space="preserve">Lodveida ventilis  </t>
    </r>
    <r>
      <rPr>
        <b/>
        <sz val="9"/>
        <rFont val="Arial"/>
        <family val="2"/>
        <charset val="186"/>
      </rPr>
      <t>DN20</t>
    </r>
    <r>
      <rPr>
        <sz val="9"/>
        <rFont val="Arial"/>
        <family val="2"/>
        <charset val="186"/>
      </rPr>
      <t>, montāža</t>
    </r>
  </si>
  <si>
    <r>
      <t xml:space="preserve">Lodveida ventilis  </t>
    </r>
    <r>
      <rPr>
        <b/>
        <sz val="9"/>
        <rFont val="Arial"/>
        <family val="2"/>
        <charset val="186"/>
      </rPr>
      <t>DN25</t>
    </r>
    <r>
      <rPr>
        <sz val="9"/>
        <rFont val="Arial"/>
        <family val="2"/>
        <charset val="186"/>
      </rPr>
      <t>, montāža</t>
    </r>
  </si>
  <si>
    <r>
      <t xml:space="preserve">Lodveida ventilis  </t>
    </r>
    <r>
      <rPr>
        <b/>
        <sz val="9"/>
        <rFont val="Arial"/>
        <family val="2"/>
        <charset val="186"/>
      </rPr>
      <t>DN32</t>
    </r>
    <r>
      <rPr>
        <sz val="9"/>
        <rFont val="Arial"/>
        <family val="2"/>
        <charset val="186"/>
      </rPr>
      <t>, montāža</t>
    </r>
  </si>
  <si>
    <r>
      <t xml:space="preserve">Iztukšošanas ventilis </t>
    </r>
    <r>
      <rPr>
        <b/>
        <sz val="10"/>
        <rFont val="Arial"/>
        <family val="2"/>
        <charset val="186"/>
      </rPr>
      <t>DN15</t>
    </r>
    <r>
      <rPr>
        <sz val="10"/>
        <rFont val="Arial"/>
        <family val="2"/>
        <charset val="186"/>
      </rPr>
      <t>, montāža</t>
    </r>
  </si>
  <si>
    <r>
      <t xml:space="preserve">Balansēšanas vārsts </t>
    </r>
    <r>
      <rPr>
        <b/>
        <sz val="10"/>
        <rFont val="Arial"/>
        <family val="2"/>
        <charset val="186"/>
      </rPr>
      <t>DN20</t>
    </r>
    <r>
      <rPr>
        <sz val="10"/>
        <rFont val="Arial"/>
        <family val="2"/>
        <charset val="186"/>
      </rPr>
      <t>, montāža</t>
    </r>
  </si>
  <si>
    <r>
      <t xml:space="preserve">Balansēšanas vārsts </t>
    </r>
    <r>
      <rPr>
        <b/>
        <sz val="10"/>
        <rFont val="Arial"/>
        <family val="2"/>
        <charset val="186"/>
      </rPr>
      <t>DN25</t>
    </r>
    <r>
      <rPr>
        <sz val="10"/>
        <rFont val="Arial"/>
        <family val="2"/>
        <charset val="186"/>
      </rPr>
      <t>, montāža</t>
    </r>
  </si>
  <si>
    <r>
      <t xml:space="preserve">Automātiskais atgaisošanas krāns </t>
    </r>
    <r>
      <rPr>
        <b/>
        <sz val="10"/>
        <rFont val="Arial"/>
        <family val="2"/>
        <charset val="186"/>
      </rPr>
      <t>DN15</t>
    </r>
    <r>
      <rPr>
        <sz val="10"/>
        <rFont val="Arial"/>
        <family val="2"/>
        <charset val="186"/>
      </rPr>
      <t>, montaža</t>
    </r>
  </si>
  <si>
    <r>
      <t xml:space="preserve">PVC kanalizācijas caurules </t>
    </r>
    <r>
      <rPr>
        <b/>
        <sz val="9"/>
        <rFont val="Arial"/>
        <family val="2"/>
        <charset val="186"/>
      </rPr>
      <t>De50</t>
    </r>
    <r>
      <rPr>
        <sz val="9"/>
        <rFont val="Arial"/>
        <family val="2"/>
        <charset val="186"/>
      </rPr>
      <t xml:space="preserve"> ar uzmavu atbilstoši EN 1329-1 un ar stiprinājumiem. Cauruļu montāža un ar to saistītie darbi (caurumu kalšana esošajās sienās un pārsegumos).</t>
    </r>
  </si>
  <si>
    <r>
      <t xml:space="preserve">PVC kanalizācijas caurules </t>
    </r>
    <r>
      <rPr>
        <b/>
        <sz val="9"/>
        <rFont val="Arial"/>
        <family val="2"/>
        <charset val="186"/>
      </rPr>
      <t>De110</t>
    </r>
    <r>
      <rPr>
        <sz val="9"/>
        <rFont val="Arial"/>
        <family val="2"/>
        <charset val="186"/>
      </rPr>
      <t xml:space="preserve"> ar uzmavu atbilstoši EN 1329-1 un ar stiprinājumiem. Cauruļu montāža un ar to saistītie darbi (caurumu kalšana esošajās sienās un pārsegumos).</t>
    </r>
  </si>
  <si>
    <r>
      <t xml:space="preserve">Trejgabals 45° </t>
    </r>
    <r>
      <rPr>
        <b/>
        <sz val="9"/>
        <rFont val="Arial"/>
        <family val="2"/>
        <charset val="186"/>
      </rPr>
      <t>De50x50</t>
    </r>
  </si>
  <si>
    <r>
      <rPr>
        <sz val="9"/>
        <rFont val="Arial"/>
        <family val="2"/>
        <charset val="186"/>
      </rPr>
      <t>Trejgabals 45°</t>
    </r>
    <r>
      <rPr>
        <b/>
        <sz val="9"/>
        <rFont val="Arial"/>
        <family val="2"/>
        <charset val="186"/>
      </rPr>
      <t xml:space="preserve"> De110x50</t>
    </r>
  </si>
  <si>
    <r>
      <t xml:space="preserve">Trejgabals 45° </t>
    </r>
    <r>
      <rPr>
        <b/>
        <sz val="9"/>
        <rFont val="Arial"/>
        <family val="2"/>
        <charset val="186"/>
      </rPr>
      <t>De110x110</t>
    </r>
  </si>
  <si>
    <r>
      <t xml:space="preserve">Līkums </t>
    </r>
    <r>
      <rPr>
        <b/>
        <sz val="9"/>
        <rFont val="Arial"/>
        <family val="2"/>
        <charset val="186"/>
      </rPr>
      <t>45° De50</t>
    </r>
  </si>
  <si>
    <r>
      <t xml:space="preserve">Līkums </t>
    </r>
    <r>
      <rPr>
        <b/>
        <sz val="9"/>
        <rFont val="Arial"/>
        <family val="2"/>
        <charset val="186"/>
      </rPr>
      <t>45° De110</t>
    </r>
  </si>
  <si>
    <r>
      <t xml:space="preserve">Līkums </t>
    </r>
    <r>
      <rPr>
        <b/>
        <sz val="9"/>
        <rFont val="Arial"/>
        <family val="2"/>
        <charset val="186"/>
      </rPr>
      <t>90° De110</t>
    </r>
  </si>
  <si>
    <r>
      <t xml:space="preserve">Pāreja </t>
    </r>
    <r>
      <rPr>
        <b/>
        <sz val="9"/>
        <rFont val="Arial"/>
        <family val="2"/>
        <charset val="186"/>
      </rPr>
      <t>De110/50</t>
    </r>
  </si>
  <si>
    <r>
      <t xml:space="preserve">Revīzija </t>
    </r>
    <r>
      <rPr>
        <b/>
        <sz val="9"/>
        <rFont val="Arial"/>
        <family val="2"/>
        <charset val="186"/>
      </rPr>
      <t>De50</t>
    </r>
  </si>
  <si>
    <r>
      <t xml:space="preserve">Revīzija </t>
    </r>
    <r>
      <rPr>
        <b/>
        <sz val="9"/>
        <rFont val="Arial"/>
        <family val="2"/>
        <charset val="186"/>
      </rPr>
      <t>De110</t>
    </r>
  </si>
  <si>
    <r>
      <t xml:space="preserve">Pretugunsdzēsības manžete </t>
    </r>
    <r>
      <rPr>
        <b/>
        <sz val="9"/>
        <rFont val="Arial"/>
        <family val="2"/>
        <charset val="186"/>
      </rPr>
      <t>De50</t>
    </r>
    <r>
      <rPr>
        <sz val="9"/>
        <rFont val="Arial"/>
        <family val="2"/>
        <charset val="186"/>
      </rPr>
      <t>, montāža</t>
    </r>
  </si>
  <si>
    <r>
      <t xml:space="preserve">Pretugunsdzēsības manžete </t>
    </r>
    <r>
      <rPr>
        <b/>
        <sz val="9"/>
        <rFont val="Arial"/>
        <family val="2"/>
        <charset val="186"/>
      </rPr>
      <t>De110</t>
    </r>
    <r>
      <rPr>
        <sz val="9"/>
        <rFont val="Arial"/>
        <family val="2"/>
        <charset val="186"/>
      </rPr>
      <t>, montāža</t>
    </r>
  </si>
  <si>
    <r>
      <t xml:space="preserve">PVC kanalizācijas caurules </t>
    </r>
    <r>
      <rPr>
        <b/>
        <sz val="9"/>
        <rFont val="Arial"/>
        <family val="2"/>
        <charset val="186"/>
      </rPr>
      <t xml:space="preserve">De32 </t>
    </r>
    <r>
      <rPr>
        <sz val="9"/>
        <rFont val="Arial"/>
        <family val="2"/>
        <charset val="186"/>
      </rPr>
      <t>ar veidgabaliem un stiprinājumiem. Cauruļvadu montāža un saistītie darbi (gropju izвеide ģipškartona vai mūra sienā un sekojoša aizdare)</t>
    </r>
  </si>
  <si>
    <r>
      <t xml:space="preserve">Cauruļu </t>
    </r>
    <r>
      <rPr>
        <b/>
        <sz val="9"/>
        <rFont val="Arial"/>
        <family val="2"/>
        <charset val="186"/>
      </rPr>
      <t>De32</t>
    </r>
    <r>
      <rPr>
        <sz val="9"/>
        <rFont val="Arial"/>
        <family val="2"/>
        <charset val="186"/>
      </rPr>
      <t xml:space="preserve"> izolācija pret kondensātu (biezums 9mm), montāža</t>
    </r>
  </si>
  <si>
    <r>
      <t xml:space="preserve">Kondensāta savākšanas sifons (bumbiņsifons) </t>
    </r>
    <r>
      <rPr>
        <b/>
        <sz val="9"/>
        <rFont val="Arial"/>
        <family val="2"/>
        <charset val="186"/>
      </rPr>
      <t>DN32</t>
    </r>
  </si>
  <si>
    <t>Pozīcijas visām sistēmām, kuras papildus jāiekļauj sastādot tāmi</t>
  </si>
  <si>
    <t>Rūpnieciski izolēts freona cauruļvads</t>
  </si>
  <si>
    <t>8-1</t>
  </si>
  <si>
    <t>Āra bloks</t>
  </si>
  <si>
    <t>Daikin</t>
  </si>
  <si>
    <t>RXA25A</t>
  </si>
  <si>
    <t>8-2</t>
  </si>
  <si>
    <t>Hi-wall telpas dzesētājs. Komplektā ar kondensāta sūkni: ASPEN, Mini Tank</t>
  </si>
  <si>
    <t>FTXA25AW</t>
  </si>
  <si>
    <t xml:space="preserve">Gaisa vadi </t>
  </si>
  <si>
    <t>Apaļš skārda gaisa vads</t>
  </si>
  <si>
    <t>Armaflex AF - 9 mm</t>
  </si>
  <si>
    <t>1-6</t>
  </si>
  <si>
    <t>1-7</t>
  </si>
  <si>
    <t>1-8</t>
  </si>
  <si>
    <t>1-9</t>
  </si>
  <si>
    <t>1-10</t>
  </si>
  <si>
    <t>1-11</t>
  </si>
  <si>
    <t>Taisnstūra skārda gaisa vads</t>
  </si>
  <si>
    <t>200x100</t>
  </si>
  <si>
    <t>1-12</t>
  </si>
  <si>
    <t>200x150</t>
  </si>
  <si>
    <t>1-13</t>
  </si>
  <si>
    <t>350x400</t>
  </si>
  <si>
    <t>1-14</t>
  </si>
  <si>
    <t>1-15</t>
  </si>
  <si>
    <t>Armaflex AF - 19 mm</t>
  </si>
  <si>
    <t>1-16</t>
  </si>
  <si>
    <t>400x350</t>
  </si>
  <si>
    <t>1-17</t>
  </si>
  <si>
    <t>1-18</t>
  </si>
  <si>
    <t>1-19</t>
  </si>
  <si>
    <t>600x600</t>
  </si>
  <si>
    <t>1-20</t>
  </si>
  <si>
    <t>800x400</t>
  </si>
  <si>
    <t>1-21</t>
  </si>
  <si>
    <t>Armaflex AF - 32 mm</t>
  </si>
  <si>
    <t xml:space="preserve">Gaisa vadu līkumi </t>
  </si>
  <si>
    <t>Apaļa gaisa vada līkums 90°</t>
  </si>
  <si>
    <t>100-100</t>
  </si>
  <si>
    <t>125-125</t>
  </si>
  <si>
    <t>160-160</t>
  </si>
  <si>
    <t>Taisnstūra gaisa vada līkums 90°</t>
  </si>
  <si>
    <t>350x400-350x400</t>
  </si>
  <si>
    <t>Taisnstūra gaisa vada līkums 60°</t>
  </si>
  <si>
    <t>400x350-400x350</t>
  </si>
  <si>
    <t>2-8</t>
  </si>
  <si>
    <t>2-9</t>
  </si>
  <si>
    <t>400x800-400x800</t>
  </si>
  <si>
    <t>Gaisa vadu veidgabali</t>
  </si>
  <si>
    <t>Apaļa gaisa vada nosegvāks</t>
  </si>
  <si>
    <t>Apaļa gaisa vada pārejas savienojums uz apaļu gaisa vadu</t>
  </si>
  <si>
    <t>160-125</t>
  </si>
  <si>
    <t>200-125</t>
  </si>
  <si>
    <t>250-160</t>
  </si>
  <si>
    <t>315-250</t>
  </si>
  <si>
    <t>3-8</t>
  </si>
  <si>
    <t>3-9</t>
  </si>
  <si>
    <t>Apaļa gaisa vada pārejas savienojums uz taisnstūra gaisa vadu</t>
  </si>
  <si>
    <t>200x100-125</t>
  </si>
  <si>
    <t>3-10</t>
  </si>
  <si>
    <t>200x150-125</t>
  </si>
  <si>
    <t>3-11</t>
  </si>
  <si>
    <t>3-12</t>
  </si>
  <si>
    <t>400x160-160</t>
  </si>
  <si>
    <t>3-13</t>
  </si>
  <si>
    <t>3-14</t>
  </si>
  <si>
    <t>400x350-160</t>
  </si>
  <si>
    <t>3-15</t>
  </si>
  <si>
    <t>400x350-315</t>
  </si>
  <si>
    <t>3-16</t>
  </si>
  <si>
    <t>3-17</t>
  </si>
  <si>
    <t>Apaļa gaisa vada sedls</t>
  </si>
  <si>
    <t>3-18</t>
  </si>
  <si>
    <t>3-19</t>
  </si>
  <si>
    <t>3-20</t>
  </si>
  <si>
    <t>Apaļa gaisa vada T- veida savienojums</t>
  </si>
  <si>
    <t>125-125-100</t>
  </si>
  <si>
    <t>3-21</t>
  </si>
  <si>
    <t>160-160-100</t>
  </si>
  <si>
    <t>3-22</t>
  </si>
  <si>
    <t>160-160-125</t>
  </si>
  <si>
    <t>3-23</t>
  </si>
  <si>
    <t>3-24</t>
  </si>
  <si>
    <t>250-250-160</t>
  </si>
  <si>
    <t>3-25</t>
  </si>
  <si>
    <t>3-26</t>
  </si>
  <si>
    <t>315-315-160</t>
  </si>
  <si>
    <t>3-27</t>
  </si>
  <si>
    <t>3-28</t>
  </si>
  <si>
    <t>Taisnstūra gaisa vada iegriezums</t>
  </si>
  <si>
    <t>3-29</t>
  </si>
  <si>
    <t>3-30</t>
  </si>
  <si>
    <t>Taisnstūra gaisa vada nosegvāks</t>
  </si>
  <si>
    <t>3-31</t>
  </si>
  <si>
    <t>3-32</t>
  </si>
  <si>
    <t>3-33</t>
  </si>
  <si>
    <t>Taisnstūra gaisa vada pārejas savienojums uz taisnstūra gaisa vadu</t>
  </si>
  <si>
    <t>600x600-800x400</t>
  </si>
  <si>
    <t>3-34</t>
  </si>
  <si>
    <t>800x400-350x400</t>
  </si>
  <si>
    <t>3-35</t>
  </si>
  <si>
    <t>800x400-400x350</t>
  </si>
  <si>
    <t>3-36</t>
  </si>
  <si>
    <t>Taisnstūra gaisa vada T- veida savienojums</t>
  </si>
  <si>
    <t>350x400-350x400-160x400</t>
  </si>
  <si>
    <t>3-37</t>
  </si>
  <si>
    <t>3-38</t>
  </si>
  <si>
    <t>350x400-350x400-350x400</t>
  </si>
  <si>
    <t>3-39</t>
  </si>
  <si>
    <t xml:space="preserve">Aprīkojums </t>
  </si>
  <si>
    <t>Gaisa apstrādes iekārta</t>
  </si>
  <si>
    <t>Systemair</t>
  </si>
  <si>
    <t>Topvex TC70-R-HWH-S</t>
  </si>
  <si>
    <t xml:space="preserve">Vārsti </t>
  </si>
  <si>
    <t>IRIS tipa droseļvārsts ar izliektām lāpstiņām</t>
  </si>
  <si>
    <t>Halton</t>
  </si>
  <si>
    <t>PRA/N-125(N)</t>
  </si>
  <si>
    <t>Taisnstūrveida ugunsdrošais vārsts ar kūstošu ieliktni</t>
  </si>
  <si>
    <t>Lindab</t>
  </si>
  <si>
    <t>WK25 350 400-1</t>
  </si>
  <si>
    <t>Tauriņtipa droseļvārsts</t>
  </si>
  <si>
    <t>PTS/B-100</t>
  </si>
  <si>
    <t>PTS/B-125</t>
  </si>
  <si>
    <t>Ugunsdrošais vārsts ar kūstošu ieliktni</t>
  </si>
  <si>
    <t>SC60-160</t>
  </si>
  <si>
    <t xml:space="preserve">Gaisa sadalītāji </t>
  </si>
  <si>
    <t>Jumta konfuzors</t>
  </si>
  <si>
    <t>LHR 600 600</t>
  </si>
  <si>
    <t>Nosūces gaisa sadalītājs ar fiksētām horizontālām un vertikālām lāpstiņām</t>
  </si>
  <si>
    <t>FläktGroup</t>
  </si>
  <si>
    <t>SV1-200-100</t>
  </si>
  <si>
    <t>SV1-200-150</t>
  </si>
  <si>
    <t>Nosūces gaisa sadalītājs ar regulējamu gaisa intensitāti</t>
  </si>
  <si>
    <t>ULA/N-100(E)</t>
  </si>
  <si>
    <t>ULA/N-125(E)</t>
  </si>
  <si>
    <t>Pieplūdes gaisa sadalītājs ar regulējamu gaisa intensitāti</t>
  </si>
  <si>
    <t>ULA/N-125(R)</t>
  </si>
  <si>
    <t>6-7</t>
  </si>
  <si>
    <t>Pieplūdes swirl tipa gaisa sadalītājs</t>
  </si>
  <si>
    <t>CAP-G-200-36-SW</t>
  </si>
  <si>
    <t xml:space="preserve">Trokšņu slāpētāji </t>
  </si>
  <si>
    <t>Trokšņu slāpētājs</t>
  </si>
  <si>
    <t>DLD-400-350-500-1011</t>
  </si>
  <si>
    <t>800x400-800x400</t>
  </si>
  <si>
    <t>DLD-800-400-500-1014</t>
  </si>
  <si>
    <t>KVAPL-125-600-3</t>
  </si>
  <si>
    <t>8</t>
  </si>
  <si>
    <t xml:space="preserve">Tīrīšanas lūka </t>
  </si>
  <si>
    <t>Tīrīšanas lūka</t>
  </si>
  <si>
    <t>BDKP-3-012</t>
  </si>
  <si>
    <t>BDKP-3-016</t>
  </si>
  <si>
    <t>8-3</t>
  </si>
  <si>
    <t>9-1</t>
  </si>
  <si>
    <t>9-2</t>
  </si>
  <si>
    <t>Kondicionēšnas sistēma</t>
  </si>
  <si>
    <t>Vēdinšānas sistēmas</t>
  </si>
  <si>
    <t>Apsardzes signalizācijas un piekļuves kontrole sistēma</t>
  </si>
  <si>
    <t>Centrāle un komponentes</t>
  </si>
  <si>
    <t>Durvju kontrolieris (metāla korpusā), DAccess III, ar barošanas bloku un akumulatoru</t>
  </si>
  <si>
    <t>kompl.</t>
  </si>
  <si>
    <t>Sistēmas konfigurēšana</t>
  </si>
  <si>
    <t>EM kartiņu nolasītājs, Wiegand</t>
  </si>
  <si>
    <t>EM kartiņa</t>
  </si>
  <si>
    <t>Pasūtītāja piegāde</t>
  </si>
  <si>
    <t>Detektori</t>
  </si>
  <si>
    <t>Kustības detektors ar kronšteinu</t>
  </si>
  <si>
    <t>RXC-ST</t>
  </si>
  <si>
    <t xml:space="preserve">Durvju magnētiskais kontakts </t>
  </si>
  <si>
    <t>SMK</t>
  </si>
  <si>
    <t>Kabelis</t>
  </si>
  <si>
    <t xml:space="preserve">Kabelis FTP 4x2x0.5 Cat.6 LSZH </t>
  </si>
  <si>
    <t>Kabelis UTP 4x2x0.5 Cat.5 LSZH</t>
  </si>
  <si>
    <t>Kabelis 2x1.0</t>
  </si>
  <si>
    <t>Montāžas materiāli</t>
  </si>
  <si>
    <t>Durvju pārēja</t>
  </si>
  <si>
    <t xml:space="preserve">Elektromagnētiskais sprūds ar furnituru </t>
  </si>
  <si>
    <t>Iekšēja savienojuma kārba ar kontaktiem un tamperi 23x80x16mm</t>
  </si>
  <si>
    <t>Halogēn brīva PVH caurule d=20mm  gofrēta</t>
  </si>
  <si>
    <t>Ugunsdrošs materiāls sienu un starpstāvu pārsegumu blīvēšanai. pasīvā ugunsdrošība un ugunsaizsardzība (hermētiķi, putas, java). Skatīt kopā ar UPP</t>
  </si>
  <si>
    <t xml:space="preserve">Kabeļu marķējums </t>
  </si>
  <si>
    <t>SFX 11/60 MC NEUT</t>
  </si>
  <si>
    <t>Iekārtu marķējums</t>
  </si>
  <si>
    <t>Rievu kalšana (uz visu apjomu)</t>
  </si>
  <si>
    <t xml:space="preserve">Testēšana un izpilddokumentācijas sagatavošana </t>
  </si>
  <si>
    <t>Instalācijas palīgmateriāli (stiprināšanas detaļas un materiāli, mērījumi), uz visu apjomu</t>
  </si>
  <si>
    <t>Elektronisko sakaru sistēmas</t>
  </si>
  <si>
    <t xml:space="preserve">Dūmu novadšanas lūkas vadības sistēma </t>
  </si>
  <si>
    <t>Dūmu novadšanas lūkas vadības centrāle, D+H</t>
  </si>
  <si>
    <t>RZN 4308-E6</t>
  </si>
  <si>
    <t>Akumulators 12V/7A/h</t>
  </si>
  <si>
    <t>Lineārais modulis (maksimāli 8 pogu pieslēgšanai), D+H</t>
  </si>
  <si>
    <t>LE 513</t>
  </si>
  <si>
    <t>Grupas modulis (piedziņu vadībai), D+H</t>
  </si>
  <si>
    <t>GE 628 V2</t>
  </si>
  <si>
    <t>Releja modulis, D+H</t>
  </si>
  <si>
    <t>TR 42</t>
  </si>
  <si>
    <t>2</t>
  </si>
  <si>
    <t>Vadības ierices</t>
  </si>
  <si>
    <t xml:space="preserve">Palaišanas poga ar indikāciju </t>
  </si>
  <si>
    <t>RT 45</t>
  </si>
  <si>
    <t>Piedziņi</t>
  </si>
  <si>
    <t>Elektriskā piedziņa logu atvēršanai, 24VDC</t>
  </si>
  <si>
    <t>Kabeļi un montāžas materiāli</t>
  </si>
  <si>
    <t>Ugunsdrošs signalizācijas kabelis 4x2x0.8mm</t>
  </si>
  <si>
    <t xml:space="preserve">JE-H(St)H Bd FE180 E90 </t>
  </si>
  <si>
    <t>m.</t>
  </si>
  <si>
    <t xml:space="preserve">Kabelis  3x1.5mm² RE </t>
  </si>
  <si>
    <t xml:space="preserve">NHXH-J E90 3x1,5 (E90) </t>
  </si>
  <si>
    <t xml:space="preserve">Ugunsdr. kārba v/a Ø126x126x74mm E30 ar spailēm </t>
  </si>
  <si>
    <t>Gofrētā caurule Ø20mm , LSHZ, (halogēnu nesaturš.)</t>
  </si>
  <si>
    <t>Ugunsdrošs kabeļu turētājs</t>
  </si>
  <si>
    <t>OZM/OZMO (WxLxH) 42x33x62mm. 0.7mm.    E-90</t>
  </si>
  <si>
    <t>Ugunsdrošais stiprinājums</t>
  </si>
  <si>
    <t>UDFB8. E90, d 8mm</t>
  </si>
  <si>
    <t xml:space="preserve">Skrūve betonam </t>
  </si>
  <si>
    <t>SB 6.3x35</t>
  </si>
  <si>
    <t>Kabeļa marķējums SFX 11/60 MC NEUT</t>
  </si>
  <si>
    <t>Ugunsdrošs materiāls sienu un starpstāvu pārsegumu blīvēšanai</t>
  </si>
  <si>
    <t>Instalācijas palīgmateriāli. Saskaņā ar montāžu darbu raksturojumu un apjomu</t>
  </si>
  <si>
    <t>Programmēšanas, testēšanas un palaišanas darbi</t>
  </si>
  <si>
    <t>Izpilddokumantācijas sagatavošana un nodošana</t>
  </si>
  <si>
    <t xml:space="preserve">Datoru un telefonu tīkli. </t>
  </si>
  <si>
    <t>Rozetes*</t>
  </si>
  <si>
    <t>Datoru kontaktligzda RJ45 ar 2 Keystone mehānismiem, z/a (tipu precizēt montāžas laikā)</t>
  </si>
  <si>
    <t>2xRJ45 Cat.5</t>
  </si>
  <si>
    <t xml:space="preserve">Montāžas kārba reģipsim </t>
  </si>
  <si>
    <t>Kabelis UTP Cat.5 LSZH</t>
  </si>
  <si>
    <t>Savienošanas kabelis CAT 5 (patch cable), 1.0m</t>
  </si>
  <si>
    <t>Skava, Ø20mm kabelim</t>
  </si>
  <si>
    <t>2.8</t>
  </si>
  <si>
    <t>2.9</t>
  </si>
  <si>
    <t>2.10</t>
  </si>
  <si>
    <t>2.11</t>
  </si>
  <si>
    <t>2.12</t>
  </si>
  <si>
    <t xml:space="preserve">Videonovērošanas sistēma. </t>
  </si>
  <si>
    <t>Videokameras un palīgiekārtas</t>
  </si>
  <si>
    <t>Iekštelpu kupolveida (dome) videokamera, 4Mpix ar fiksētu objektīvu 2,8mm, IR līdz 30m, PoE, HiLook Hikvision</t>
  </si>
  <si>
    <t>IPC-T240HA-LU</t>
  </si>
  <si>
    <t>Halogēn brīva PVC caurule d=16mm , LSHZ</t>
  </si>
  <si>
    <t>Savienošanas kabelis Cat.5 (patch cable), 1.0m</t>
  </si>
  <si>
    <t xml:space="preserve">Skava, Ø16mm </t>
  </si>
  <si>
    <t>Sistēmas programēšana un regulēšana</t>
  </si>
  <si>
    <t xml:space="preserve">Ugunsgrēka atklāšanas un trauksmes signalizācijas sistēmas. </t>
  </si>
  <si>
    <t>Adrešu modulis ar izolatoru, kārbā, Esmi ESSENTIA</t>
  </si>
  <si>
    <t>EME-212-I</t>
  </si>
  <si>
    <t>EME-215-I</t>
  </si>
  <si>
    <t>EME-216-I</t>
  </si>
  <si>
    <t>Adrešu  dūmu detektors, SE</t>
  </si>
  <si>
    <t>EDI-20</t>
  </si>
  <si>
    <t>Detektoru bāze, SE</t>
  </si>
  <si>
    <t>EBI-12</t>
  </si>
  <si>
    <t>Detektoru bāze ar izolatoru , SE</t>
  </si>
  <si>
    <t>EBI-11</t>
  </si>
  <si>
    <t>Detektoru bāze ar iebūvēto sirēnu, SE</t>
  </si>
  <si>
    <t>ESI-20</t>
  </si>
  <si>
    <t>Iznestais indikators, SE</t>
  </si>
  <si>
    <t>ERI-10</t>
  </si>
  <si>
    <t xml:space="preserve">Adr.rokaspoga sark., ar izolatoru un kārbu </t>
  </si>
  <si>
    <t>ECE221-I</t>
  </si>
  <si>
    <t>Adrešu gaismas un skaņas ierīce (iekšēja)</t>
  </si>
  <si>
    <t>ESI-40</t>
  </si>
  <si>
    <t>Ugunsizturīgs kabelis, ekranēts, ugunsnotūrīgs E30</t>
  </si>
  <si>
    <t>2x1.0(E30)</t>
  </si>
  <si>
    <t>PVC caurule gofrēta D=16mm  (halogēnu nesaturš.)</t>
  </si>
  <si>
    <t>Kabeļa skava, Ø16mm kabelim</t>
  </si>
  <si>
    <t>KOPOS / 6716 PO</t>
  </si>
  <si>
    <t>Konfigurācijas programmatūra</t>
  </si>
  <si>
    <t>Ugunsdrošs materiāls sienu un starpstāvu pārsegumu blīvēšanai (uz visu apjomu)</t>
  </si>
  <si>
    <t>Instalācijas materiāli / ugunsdrošie stiprinājumi (uz visu apjomu)</t>
  </si>
  <si>
    <t>Programmēšanas, testēšana, savieošana ar informācijas atkārtotāju un palaišanas darbi</t>
  </si>
  <si>
    <t>Ugunsgrēka atklāšanas trauksmes sistēma</t>
  </si>
  <si>
    <t>Būvdarbu apjomu saraksts Nr.4</t>
  </si>
  <si>
    <t>Būvdarbu apjomu saraksts Nr.5</t>
  </si>
  <si>
    <t xml:space="preserve">Durvis </t>
  </si>
  <si>
    <t>D-1, 1070x2100mm,  Vienviru ugunsdrošas met āla iekšdurvis
Krāsa: NCS S 5000-N.
Slieksnis: aprīkot ar krītošiem sliekšņiem.
Furnitūra: Rokturis DIECKMANN RIVA-108
ugunsdrošajām durvīm komplektā ar durvju
slēdzeni BMH 6028 B un elektromagnētisko
slēdzeni Valnes VALEF300, Pašaizvēršanās
mehānisms GEZE TS5000.
Ugunsdrošība: EI 30.</t>
  </si>
  <si>
    <r>
      <t xml:space="preserve">Daudzslāņu plastmasas ūdensvada caurules </t>
    </r>
    <r>
      <rPr>
        <b/>
        <sz val="9"/>
        <rFont val="Arial"/>
        <family val="2"/>
        <charset val="186"/>
      </rPr>
      <t>De20</t>
    </r>
    <r>
      <rPr>
        <sz val="9"/>
        <rFont val="Arial"/>
        <family val="2"/>
        <charset val="186"/>
      </rPr>
      <t xml:space="preserve">, PP-RCT S4/PN22/SDR9, atbilstoši EN ISO 15874 vai DIN 8077 ar stiprinājumiem un fasondaļām, caurules montāžu un ar to saistītie darbi (caurumu kalšana esošās sienās un pārsegumos)                               </t>
    </r>
  </si>
  <si>
    <r>
      <t xml:space="preserve">Daudzslāņu plastmasas ūdensvada caurules </t>
    </r>
    <r>
      <rPr>
        <b/>
        <sz val="9"/>
        <rFont val="Arial"/>
        <family val="2"/>
        <charset val="186"/>
      </rPr>
      <t>De25</t>
    </r>
    <r>
      <rPr>
        <sz val="9"/>
        <rFont val="Arial"/>
        <family val="2"/>
        <charset val="186"/>
      </rPr>
      <t xml:space="preserve">, PP-RCT S4/PN22/SDR9, atbilstoši EN ISO 15874 vai DIN 8077 ar stiprinājumiem un fasondaļām, caurules montāžu un ar to saistītie darbi (caurumu kalšana esošās sienās un pārsegumos)                               </t>
    </r>
  </si>
  <si>
    <r>
      <t xml:space="preserve">Daudzslāņu plastmasas ūdensvada caurules </t>
    </r>
    <r>
      <rPr>
        <b/>
        <sz val="9"/>
        <rFont val="Arial"/>
        <family val="2"/>
        <charset val="186"/>
      </rPr>
      <t>De32</t>
    </r>
    <r>
      <rPr>
        <sz val="9"/>
        <rFont val="Arial"/>
        <family val="2"/>
        <charset val="186"/>
      </rPr>
      <t xml:space="preserve">, PP-RCT S4/PN22/SDR9, atbilstoši EN ISO 15874 vai DIN 8077 ar stiprinājumiem un fasondaļām, caurules montāžu un ar to saistītie darbi (caurumu kalšana esošās sienās un pārsegumos)                               </t>
    </r>
  </si>
  <si>
    <r>
      <t xml:space="preserve">Daudzslāņu plastmasas ūdensvada caurules </t>
    </r>
    <r>
      <rPr>
        <b/>
        <sz val="9"/>
        <rFont val="Arial"/>
        <family val="2"/>
        <charset val="186"/>
      </rPr>
      <t>De40</t>
    </r>
    <r>
      <rPr>
        <sz val="9"/>
        <rFont val="Arial"/>
        <family val="2"/>
        <charset val="186"/>
      </rPr>
      <t xml:space="preserve">, PP-RCT S4/PN22/SDR9, atbilstoši EN ISO 15874 vai DIN 8077 ar stiprinājumiem un fasondaļām, caurules montāžu un ar to saistītie darbi (caurumu kalšana esošās sienās un pārsegumos)                               </t>
    </r>
  </si>
  <si>
    <r>
      <t xml:space="preserve">Pretkondensāta izolācija plastmasas caurulei </t>
    </r>
    <r>
      <rPr>
        <b/>
        <sz val="9"/>
        <rFont val="Arial"/>
        <family val="2"/>
        <charset val="186"/>
      </rPr>
      <t>De20</t>
    </r>
    <r>
      <rPr>
        <sz val="9"/>
        <rFont val="Arial"/>
        <family val="2"/>
        <charset val="186"/>
      </rPr>
      <t xml:space="preserve"> (δ=9mm), montāža</t>
    </r>
  </si>
  <si>
    <r>
      <t xml:space="preserve">Pretkondensāta izolācija plastmasas caurulei </t>
    </r>
    <r>
      <rPr>
        <b/>
        <sz val="9"/>
        <rFont val="Arial"/>
        <family val="2"/>
        <charset val="186"/>
      </rPr>
      <t>De25</t>
    </r>
    <r>
      <rPr>
        <sz val="9"/>
        <rFont val="Arial"/>
        <family val="2"/>
        <charset val="186"/>
      </rPr>
      <t xml:space="preserve"> (δ=9mm), montāža</t>
    </r>
  </si>
  <si>
    <r>
      <t xml:space="preserve">Pretkondensāta izolācija plastmasas caurulei </t>
    </r>
    <r>
      <rPr>
        <b/>
        <sz val="9"/>
        <rFont val="Arial"/>
        <family val="2"/>
        <charset val="186"/>
      </rPr>
      <t>De32</t>
    </r>
    <r>
      <rPr>
        <sz val="9"/>
        <rFont val="Arial"/>
        <family val="2"/>
        <charset val="186"/>
      </rPr>
      <t xml:space="preserve"> (δ=9mm), montāža</t>
    </r>
  </si>
  <si>
    <r>
      <t xml:space="preserve">Pretkondensāta izolācija plastmasas caurulei </t>
    </r>
    <r>
      <rPr>
        <b/>
        <sz val="9"/>
        <rFont val="Arial"/>
        <family val="2"/>
        <charset val="186"/>
      </rPr>
      <t>De40</t>
    </r>
    <r>
      <rPr>
        <sz val="9"/>
        <rFont val="Arial"/>
        <family val="2"/>
        <charset val="186"/>
      </rPr>
      <t xml:space="preserve"> (δ=9mm), montāža</t>
    </r>
  </si>
  <si>
    <r>
      <t xml:space="preserve">Ūdensvada izbūve no cinkota tērauda caurules </t>
    </r>
    <r>
      <rPr>
        <b/>
        <sz val="9"/>
        <rFont val="Arial"/>
        <family val="2"/>
        <charset val="186"/>
      </rPr>
      <t>Dn50x3.5</t>
    </r>
    <r>
      <rPr>
        <sz val="9"/>
        <rFont val="Arial"/>
        <family val="2"/>
        <charset val="186"/>
      </rPr>
      <t xml:space="preserve"> ar veidgabaliem, stiprinājumiem un krāsošana 2 slāņos pa grunti </t>
    </r>
  </si>
  <si>
    <r>
      <t xml:space="preserve">Cauruļu </t>
    </r>
    <r>
      <rPr>
        <b/>
        <sz val="9"/>
        <rFont val="Arial"/>
        <family val="2"/>
        <charset val="186"/>
      </rPr>
      <t>De20</t>
    </r>
    <r>
      <rPr>
        <sz val="9"/>
        <rFont val="Arial"/>
        <family val="2"/>
        <charset val="186"/>
      </rPr>
      <t xml:space="preserve"> siltumizolācija 30mm, montāža</t>
    </r>
  </si>
  <si>
    <r>
      <t xml:space="preserve">Cauruļu </t>
    </r>
    <r>
      <rPr>
        <b/>
        <sz val="9"/>
        <rFont val="Arial"/>
        <family val="2"/>
        <charset val="186"/>
      </rPr>
      <t>De25</t>
    </r>
    <r>
      <rPr>
        <sz val="9"/>
        <rFont val="Arial"/>
        <family val="2"/>
        <charset val="186"/>
      </rPr>
      <t xml:space="preserve"> siltumizolācija 30mm, montāža</t>
    </r>
  </si>
  <si>
    <r>
      <t xml:space="preserve">Cauruļu </t>
    </r>
    <r>
      <rPr>
        <b/>
        <sz val="9"/>
        <rFont val="Arial"/>
        <family val="2"/>
        <charset val="186"/>
      </rPr>
      <t>De32</t>
    </r>
    <r>
      <rPr>
        <sz val="9"/>
        <rFont val="Arial"/>
        <family val="2"/>
        <charset val="186"/>
      </rPr>
      <t xml:space="preserve"> siltumizolācija 30mm, montāža</t>
    </r>
  </si>
  <si>
    <t>D-4, 1480x2400, Divviru ugunsdrošas EI30 metāla durvis
ar divkameru ugunsdroša stikla paketi. Aprīkotas ar slēdzeni - piekļuves kontroli,
blīvējumu, A klases furnitūru, krītošo slieksni
un pašaizvēršanās mehānismu ar regulējamu
spēku un ātrumu,kurš aizver durvis secīgi.
No iekšpuses aprīkots ar panikas slēdzeni
atbilstoši LVS EN 179 standartam.
Ugunsgrēka gadījumā atveramas bez atslēgas.
Lielās vērtnes brīvais platums jānodrošina
minimums 900 mm.
Krāsas kods - NCS S5000-N , RAL 7037
Siltuma caurlaidības koef. U=1.3 W/m2K
Ugunsdrošība: EI 30.</t>
  </si>
  <si>
    <t>D-2, 870x2100mm, Vienviru laminētas koka iekšdurvis. Līmēta
masīvkoka aploda - krāsota, ar blīvgumiju. Vērtne:
Līmēts masīvkoka rāmis bez pārfalces, pildījums -
akmens vate, laminētas. Pašaizvēršanās mehānisms GEZE TS5000. Noseglīstes: MDF
krāsotas. Krāsa: NCS S 5000-N.
Slieksnis: bez sliekšņa, sprauga 15 mm.
Furnitūra: Nodrošināma piekļuves kontrole,
nerūsējošā tērauda rokturis no ārpuses
neverams no iekšpuses verams.
Slēptās eņģes iekšdurvīm, 3 gab. uz
vērtni. Skaņas izolācija Rw ≥32dB.
Pirms būvizstrādājuma pasūtīšanas saskaņot ar
pasūtītāju un autoru.</t>
  </si>
  <si>
    <t>D-2*, 870x2100mm, Vienviru lamin ētas koka iekšdurvis. Līmēta
masīvkoka aploda - krāsota, ar blīvgumiju. Vērtne:
Līmēts masīvkoka rāmis bez pārfalces, pildījums -
akmens vate, laminētas. Furnitūra: nerūsējošā tērauda rokturis komplektā
ar WC aizgriežņa slēdzeni. Noseglīstes: MDF
krāsotas. Krāsa: NCS S 5000-N.
Slieksnis: bez sliekšņa, sprauga 15 mm.
Slēptās eņģes iekšdurvīm, 3 gab. uz
vērtni. Skaņas izolācija Rw ≥32dB.</t>
  </si>
  <si>
    <t>D-3, 870x2100mm, PVC iekšdurvis. Stiklojums mat ēts. PVC aploda -
krāsota, ar blīvgumiju. Noseglīstes: PVC krāsotas.
Krāsa: NCS S 5000-N.
Slieksnis: bez sliekšņa, sprauga 15 mm.
Furnitūra: nerūsējošā tērauda rokturis komplektā
ar WC aizgriežņa slēdzeni. Skaņas
izolācija Rw ≥32dB.
Pirms būvizstrādājuma pasūtīšanas saskaņot ar
pasūtītāju un autoru.</t>
  </si>
  <si>
    <t>L-1, 850x1450mm, PVC rāmis ar siltumizolāciju un dubultu stikla
paketi - 3 stiklu pakete ar gāzes pildījumu.
Stikls trieciendrošs, Sauli atstarojošs,
reflektīvs. Loga konstrukcija ar
mikrospraugas režīmu.
Siltuma caurlaidības koeficients
Uw≤1.0 W/m²K.
Krāsa: ārpusē, iekšpusē balts.
Atgāžams, verams. Furnitūra: rokturis Titan
Globe vai ekvivalents.
Aprīkoti ar rullo žalūzijām priekšā ailēm (6cm
prākare ailei) ar manuālo piedziņu.</t>
  </si>
  <si>
    <t>Logi</t>
  </si>
  <si>
    <t>L-2, 850x820mm, PVC rāmis ar siltumizolāciju un dubultu stikla
paketi - 3 stiklu pakete ar gāzes pildījumu.
Stikls trieciendrošs, Sauli atstarojošs,
reflektīvs. Loga konstrukcija ar
mikrospraugas režīmu.
Siltuma caurlaidības koeficients
Uw≤0.9 W/m²K.
Krāsa: ārpusē, iekšpusē balts.
Atgāžams uz āru, verami ar elektromotoru
mehānismu GEZE Powerchain E860 (800 mm
atvēruma platums) ar manuālo slēdzi.</t>
  </si>
  <si>
    <t>L-3, 850x2100mm, PVC rāmis ar siltumizolāciju un dubultu stikla
paketi - 3 stiklu pakete ar gāzes pildījumu.
Stikls trieciendrošs, Sauli atstarojošs,
reflektīvs. Loga konstrukcija ar
mikrospraugas režīmu.
Siltuma caurlaidības koeficients
Uw≤1.0 W/m²K.
Krāsa: ārpusē, iekšpusē balts.
Atgāžams, verams. Furnitūra: rokturis Titan
Globe vai ekvivalents.
Aprīkoti ar rullo žalūzijām priekšā ailēm (6cm
prākare ailei) ar manuālo piedziņu.</t>
  </si>
  <si>
    <t>Sienas un starpsienas</t>
  </si>
  <si>
    <t>Margas</t>
  </si>
  <si>
    <t>Grunts Optiva Primer</t>
  </si>
  <si>
    <t>Špakteļtepes kārta Vivacolor LF</t>
  </si>
  <si>
    <t>Ģipškartona plāksnes Knauf GKB 2 x 12,5mm</t>
  </si>
  <si>
    <t>Knauf CW profils 50 mm</t>
  </si>
  <si>
    <t>Akmensvates izolācija min. 40 mm</t>
  </si>
  <si>
    <t>SA-1 izbūve un apdare</t>
  </si>
  <si>
    <t>l</t>
  </si>
  <si>
    <t>kg</t>
  </si>
  <si>
    <t>Krāsa TIKKURILA Luja 7 - matēta</t>
  </si>
  <si>
    <t>šuvju aizdare Ceresit CE 40 Aquastatic.</t>
  </si>
  <si>
    <t>Keramikas flīzes , flīžu līme Cerasit CM 12</t>
  </si>
  <si>
    <t>Hidroizolācija Ceresit CL 50</t>
  </si>
  <si>
    <t>Grunts Ceresit CT 17</t>
  </si>
  <si>
    <t>Ģipškartona plāksnes Knauf RED GKF 2 x 12,5mm</t>
  </si>
  <si>
    <t>Knauf CW profils 75 mm</t>
  </si>
  <si>
    <t>Akmensvate PAROC SONUS 50 mm</t>
  </si>
  <si>
    <t>S-1 izbūve un apdare</t>
  </si>
  <si>
    <t>Keramikas flīzes, flīžu līme Cerasit CM 12</t>
  </si>
  <si>
    <t>S-2 izbūve un apdare</t>
  </si>
  <si>
    <t>Ģipškartona plāksnes Knauf GKBI 2 x 12,5mm</t>
  </si>
  <si>
    <t>Akmens vate PAROC SONUS 50 mm</t>
  </si>
  <si>
    <t>Knauf CW profils 750 mm</t>
  </si>
  <si>
    <t>Ģipškartona plāksnes Knauf RED GKF 2x12,5mm</t>
  </si>
  <si>
    <t>S-2* izbūve un apdare</t>
  </si>
  <si>
    <t>šuvju aidare Ceresit CE 40 Aquastatic.</t>
  </si>
  <si>
    <t>Akmensvates izolācija min. 60 mm</t>
  </si>
  <si>
    <t>Ģipškartona plāksnes Knauf GKBI 2x12,5mm</t>
  </si>
  <si>
    <t>Grunts ceresit C17</t>
  </si>
  <si>
    <t>Keramikas flīzes, flīžu līme Cerasit CM 12,</t>
  </si>
  <si>
    <t>S-3 izbūve un apdare</t>
  </si>
  <si>
    <t xml:space="preserve"> Krāsa TIKKURILA Luja 7 - matēta</t>
  </si>
  <si>
    <t>Akmensvates izolācija min. 50 mm</t>
  </si>
  <si>
    <t>S-4 izbūve un apdare</t>
  </si>
  <si>
    <t>S-5 izbūve un apdare</t>
  </si>
  <si>
    <t>Ģipškartona plāksnes Knauf GKB 2x12,5mm</t>
  </si>
  <si>
    <t>MODUĻVEIDA 600x600 PIEKĀRTIE GRIESTI KNAUF METAL Tegular 2
ar paslēptu savienojumu, RAL 9010</t>
  </si>
  <si>
    <t>Kāpņu laukumu un laidu apakšas špaktelēšana, slīpēšana un divreizēja krāsošana, virsmas sagatavošana apdarei</t>
  </si>
  <si>
    <t>Grīdas G-1 izbūve</t>
  </si>
  <si>
    <t>EPOKSĪDA GRUNTS - APSEPRIMER 125 + KVARCA SMILTS.</t>
  </si>
  <si>
    <t>EPOKSĪDA GRĪDA - APSECRETE SYSTEM - EPOKSĪDA 2 KOMPONENTU PĀRKLĀJUMS DIVI SLĀŅI - APSELIV 20 - 1,5 - 3 MM + VIRSKĀRTA Hybrid n-coat matēts;</t>
  </si>
  <si>
    <t>PLAISU UN BOJĀJUMU RESTAURĀCIJA - APSE 300 FIX, APSEGOM, APSESTUCK PASTA;</t>
  </si>
  <si>
    <t>VIRSMAS IZLĪDZINĀŠANA - RASATUTTO;</t>
  </si>
  <si>
    <t>ESOŠĀ BETONA PAMATNE, KURA IR JĀATTĪRĪTA NO SAĶERI MAZINOŠIEM NETĪRUMIEM</t>
  </si>
  <si>
    <t>Grīdas G-2 izbūve</t>
  </si>
  <si>
    <t>HETOROGĒNA VINILA GRĪDAS SEGUMS, 2,0 MM. GR-5 - FORBO MARMOLEUM SHELL 3075 : 34. KLASE; PRETSLĪDE R9;</t>
  </si>
  <si>
    <t>HETEROGĒNĀ PVC GRĪDAS SEGUMA LĪME ( NESEGOŠA , TILPUMSVARS 1,27 KG/L. ŽŪŠANAS LAIKS &lt; 48H. PIEM. 640 EUROSTAR SPECIAL).</t>
  </si>
  <si>
    <t>DISPERSIJAS GRUNTĒJUMS ASO-UNIGRUND-K;</t>
  </si>
  <si>
    <t>ŠPAHTELĒTS UN SLĪPĒTS, AR ŠĶIEDRĀM PASTIPRINĀTS PAŠIZLĪDZINOŠS SLĀNIS - SOLOPLAN-30-PLUS, SCHOMBURG. KĀRTAS BIEZUMS - LĪDZ 10 MM. ŠĪ SLĀŅA NEPIECIEŠAMĪBA IZVĒRTĒJAMA PĒC ESOŠO SEGUMU DEMONTĀŽAS UN PĀRSEGUMA VIRSMAS ATSEGŠANAS;</t>
  </si>
  <si>
    <t>SAĶERES GRUNTS ASO-UNIGRUND-S;</t>
  </si>
  <si>
    <t>ESOŠĀ BETONA PAMATNE PĒC SEGUMA NOŅEMŠANAS, KURA ATTĪRĪTA NO SAĶERI MAZINOŠIEM NETĪRUMIEM.</t>
  </si>
  <si>
    <t>PIRMĀS ŠĶIRAS PILNAS AKMENS MASAS FLĪZES AM MICHEL 1P, 398x398x9 mm, R9/A.</t>
  </si>
  <si>
    <t>ELASTĪGA FLĪŽU LĪME, PIEM. -CARO-FK-FLEX (KOPĀ AR ELASTIFIKATORU UNILFEX-F
FLĪZĒM 298*298 MM);</t>
  </si>
  <si>
    <t>PAAUGSTINĀTAS MEHĀNISKĀS UN ŪDENS ABSORBCIJAS ŠUVOTĀJS, PIEM. -
CERESIT 43 GRAND ELIT. KRĀSA - PELĒKA;</t>
  </si>
  <si>
    <t>HIDROIZOLĀCIJA:
· AQUAFIN-2K/M-PLUS DIVĀS KĀRTĀS,
· IEKŠĒJO STŪRU ŠUVES APLĪMĒT AR HIDROIZOLĀCIJAS LENTI
ASO-DICHTBAND-2000,
· IEKŠĒJĀS NOTEKAS IZOLĒT AR LIELFORMĀTA LENTES ELEMENTIEM</t>
  </si>
  <si>
    <t>ASO-DICHTBAND-2000-BREITWARE.AR ŠĶIEDRĀM PASTIPRINĀTS PAŠIZLĪDZINOŠS
SLĀNIS - SOLOPLAN-30-PLUS, SCHOMBURG. KĀRTAS BIEZUMS - LĪDZ 10 MM. ŠĪ
SLĀŅA NEPIECIEŠAMĪBA IZVĒRTĒJAMA PĒC ESOŠO SEGUMU DEMONTĀŽAS UN
PĀRSEGUMA VIRSMAS ATSEGŠANAS;</t>
  </si>
  <si>
    <t>ESOŠĀ BETONA PAMATNE PĒC SEGUMA NOŅEMŠANAS, KURA ATTĪRĪTA NO SAĶERI
MAZINOŠIEM NETĪRUMIEM.</t>
  </si>
  <si>
    <t>Grīdas G-3 izbūve</t>
  </si>
  <si>
    <t>Krāsota tērauda plāksne 60x15mm</t>
  </si>
  <si>
    <t>Stiprinājumu komplekts</t>
  </si>
  <si>
    <t>M1 izbūve - Visas detaļu savienojuma vietas metinātas; Tērauda plāksnes šķautnes piegriezt 45° Visas metinājuma vietas slīpētas. Margas krāsot rūpnieciski.stiprinājumu uz kāpnēm izstrādāpiegādātājs.
SIA "MetMaster" vai ekvivalents
Apjomi doti 1 margai kopā M1 - 18 gab.
Tonis - RAL 7021</t>
  </si>
  <si>
    <t>M2 izbūve - Visas detaļu savienojuma vietas metinātas; Tērauda plāksnes šķautnes piegriezt 45° Visas metinājuma vietas slīpētas. Margas krāsot rūpnieciski.stiprinājumu uz kāpnēm izstrādāpiegādātājs.
SIA "MetMaster" vai ekvivalents
Apjomi doti 1 margai kopā M2 - 17 gab.
Tonis - RAL 7021</t>
  </si>
  <si>
    <t>M3 izbūve - Visas detaļu savienojuma vietas metinātas; Tērauda plāksnes šķautnes piegriezt 45° Visas metinājuma vietas slīpētas. Margas krāsot rūpnieciski.stiprinājumu uz kāpnēm izstrādāpiegādātājs.
SIA "MetMaster" vai ekvivalents
Apjomi doti 1 margai kopā M3 - 1 gab.
Tonis - RAL 7021</t>
  </si>
  <si>
    <t>BALTS, PIEKARAMAIS SIENAS KLOZETPODS. KOMPLEKTĒTS AR BALTU CIETO SĒDRIŅĶI
AR SOFT CLOSE MEHĀNISMU;
· IESPĒJAMAIS MODELIS - HANSGROHE GLADELAKE S 60301450 NEW AR AQUQ CHANNEL
FLUSH SKALOŠANAS SISTĒMU;
· VĀKS Integra Slim Soft WC Seat-DP-M;
· iFRAME IEBŪVĒJAMAIS RĀMIS AR STIPRINĀJUMIEM. AUGSTUMS 1120 MM. SKALOŠANAS
REŽĪMS 6/ 3 LITRI. LIELĀ SKALOŠANA REGULĒJAMA 6 - 4,5 L;
· TAUSTIŅŠ iFRAME ORIGINAL Q, HROMĒTS.</t>
  </si>
  <si>
    <t>SANITĀRO MEZGLU IEKĀRTAS UN APRĪKOJUMS</t>
  </si>
  <si>
    <t>ROKU MAZGĀTNE VITRA MIA AR VITARA HYGIENE
ANTIBAKTERIĀLO PĀRKLĀJUMU;
55cm-BALTA 137477003000.</t>
  </si>
  <si>
    <t>HANSGROHE VERNIS BLEND IZLIETNES
JAUCĒJKRĀNS AR PAPILDUS DUŠU, HROMĒTS,
5L/MIN;
71215000.</t>
  </si>
  <si>
    <t>HANSGROHE VERNIS BLEND 70 IZLIETNES
JAUCĒJKRĀNS, HROMĒTS, 5L/MIN;
71558000.</t>
  </si>
  <si>
    <t>DUŠAS KOMPLEKTS:
· HANSGROHE ŪDENS MAISĪTĀJS DUŠAI LOGIS 71405000, HROMĒTS, PLŪSMAS
ĀTRUMS 21L/MIN, MAX PLŪSMAS ĀTRUMS PIE 3 BAR - 29 L/MIN;
KERAMISKAS KĀRTRIDŽS, REGULĒJAMS TEMPERATŪRAS IEROBEŽOJUMS,
PĀRSLĒDZĒJS AR AUTOMĀTISKU ATGRIEŠANOS SĀKUMA POZĪCIJĀ, MONTĒJAMS
PIE SIENAS.
· ZEMAPMETUMA MEZGLS HANSGROHE iBOX UNIVERSAL 2, 1500180 PIEMĒROTS
DUŠASTERMOSTATA VIRSAPDARES KOMPLEKTAM;
· HANSGROHE ROKAS DUŠA , MAKSIMĀLAIS PLŪSMAS ĀTRUMS PIE 3 bar - 8 L/MIN.
EASYSPLIT DUŠAS ŠĻŪTENE AR GARUMU 1600 MM SIENAS STIPRINĀJUMI
IZGATAVOTI NO PLASTMASASSTIPRINĀŠANAI PIE SIENAS AR SKRŪVĒM.
IZSKALOJAMA FILTRA BLĪVE.
· HANSGROHE DUŠAS GALVA 26722000 , GALVAS IZMĒRS 240X240 MM. STRŪKLAS
VEIDS - RAIN. PLŪSMAS ĀTRUMS PIE 0,2bar 7L/MIN. AUGŠĒJAIS DUŠAS LEŅĶIS
REGULĒJAMS.
· DUŠAS GAVAS TURĒTĀJS HANSGROHE VERNIS SHAPE, HROMS, 26405000</t>
  </si>
  <si>
    <t>IDEAL STANDARD ULTRAFLAT NEW DUŠAS PALIKTNIS, T4467V1</t>
  </si>
  <si>
    <t>IDEAL STANDARD ULTRAFLAT NEW DUŠAS SIFONS, T4493V3</t>
  </si>
  <si>
    <t>ALCA IZLIETNES SIFONS,IZPLŪDE ROKU MAZGĀTNEI, HROMS, 2A437</t>
  </si>
  <si>
    <t>DVIEĻU ŽĀVĒTĀJS BEMETA 704151041, PULĒTS NERŪSĒJOŠAIS TĒRAUDS, 130W;</t>
  </si>
  <si>
    <t>AUTOMĀTISKS ŠĶIDRO ZIEPJU REZERVUĀRS:
· MONTĒJAMS UZ SIENAS;
· TILPUMS - 1 L;
· PIEMĒROTS PUBLISKĀM TELPĀM AR AUGSTU
NOSLODZI;
· DARBOJAS AR 6 AA BATERIJĀM UN AC ADAPTERI.
· SATINĒTS NERŪSĒJOŠAIS TĒRAUDS;
· IESPĒJAMAIS MODELIS - MEDICLINICS DJ0037ACS-TRAFO</t>
  </si>
  <si>
    <t>ATKRITUMU URNA AR PAŠAIZVEROŠOS VĀKU, SATINĒTS NERŪS. TĒRAUDS:
· TILPUMS 65 L;
· IESPĒJAMAIS MODELIS - MEDICLINICS PP0065CS.</t>
  </si>
  <si>
    <t>TUALETES PAPĪRA TURĒTĀJS UZ SIENAS:
· NERŪSĒJOŠĀ TĒRAUDA, MATĒTS;
· PAREDZĒTS 275 MM INDUSTRIĀLAJAM PAPĪRA RULLIM
· IESPĒJAMAIS MODELIS - MEDICLINICS T1, PR0787CS</t>
  </si>
  <si>
    <t>SIENAS ĀĶIS, SATINĒTS NERŪS. TĒRAUDS. IESPĒJAMAIS MODELIS - BEMETA NEO
SERIES 104106025</t>
  </si>
  <si>
    <t>WC BIRSTE AR TVERTNI UZ GRĪDAS VAI PIE SIENAS. KRĀSA - SATINĒTS NERŪS.
TĒRAUDS. IESPĒJAMAIS MODELIS - MEDICLINICS AURA SERIES ES1002CS</t>
  </si>
  <si>
    <t>SPOGULIS MASTERJERO LUPUS AR GAISMU, STIPRINĀMS PIE SIENAS</t>
  </si>
  <si>
    <t>PAPĪRA DVIEĻU TURĒTĀJS UZ SIENAS:
· SATINĒTS NERŪS. TĒRAUDS;
· IESPĒJAMAIS MODELIS - MEDICLINICS DT2106CS</t>
  </si>
  <si>
    <t>Elektroinstalācija</t>
  </si>
  <si>
    <t>1. Elektriskās sadalnes</t>
  </si>
  <si>
    <r>
      <t xml:space="preserve">Sadalne </t>
    </r>
    <r>
      <rPr>
        <b/>
        <sz val="10"/>
        <rFont val="Arial"/>
        <family val="2"/>
        <charset val="204"/>
      </rPr>
      <t>SS-611</t>
    </r>
    <r>
      <rPr>
        <sz val="10"/>
        <rFont val="Arial"/>
        <family val="2"/>
      </rPr>
      <t>, t.sk.:</t>
    </r>
  </si>
  <si>
    <t>Sadalnes korpuss, v/a 500x400x250</t>
  </si>
  <si>
    <t>Svirslēdzis 3P 100A</t>
  </si>
  <si>
    <t>Automātslēdzis C32/3</t>
  </si>
  <si>
    <t>Automātslēdzis B20/1</t>
  </si>
  <si>
    <t>Automātslēdzis B16/1</t>
  </si>
  <si>
    <t>Automātslēdzis B6/1</t>
  </si>
  <si>
    <t>Noplūdes strāvas relejis 4P 40A/30mA</t>
  </si>
  <si>
    <t>Noplūdes strāvas relejis 2P 20A/30mA</t>
  </si>
  <si>
    <t>Noplūdes strāvas relejis 2P 16A/30mA</t>
  </si>
  <si>
    <t>Neatkarīgais atslēdzējs, 230V</t>
  </si>
  <si>
    <t>S800-SOR250</t>
  </si>
  <si>
    <t>Vads 1x16</t>
  </si>
  <si>
    <t>H05V-K</t>
  </si>
  <si>
    <t>Fāžu ķemme 3F, 12mod.</t>
  </si>
  <si>
    <r>
      <t xml:space="preserve">Sadalne </t>
    </r>
    <r>
      <rPr>
        <b/>
        <sz val="10"/>
        <rFont val="Arial"/>
        <family val="2"/>
        <charset val="204"/>
      </rPr>
      <t>SS-26</t>
    </r>
    <r>
      <rPr>
        <sz val="10"/>
        <rFont val="Arial"/>
        <family val="2"/>
      </rPr>
      <t>, z/apm., t.sk.:</t>
    </r>
  </si>
  <si>
    <t>Sadalnes korpuss 3mod., z/a</t>
  </si>
  <si>
    <t>Automātslēdzis B10/1</t>
  </si>
  <si>
    <r>
      <t xml:space="preserve">Sadalne </t>
    </r>
    <r>
      <rPr>
        <b/>
        <sz val="10"/>
        <rFont val="Arial"/>
        <family val="2"/>
        <charset val="204"/>
      </rPr>
      <t>SS-701</t>
    </r>
    <r>
      <rPr>
        <sz val="10"/>
        <rFont val="Arial"/>
        <family val="2"/>
      </rPr>
      <t>, z/apm., t.sk.:</t>
    </r>
  </si>
  <si>
    <t>Pārējie montāžas izstrādājumi</t>
  </si>
  <si>
    <t>2. Apgaismojuma iekšējie elektroapgādes tīkli</t>
  </si>
  <si>
    <t xml:space="preserve">LED gaismeklis ar kust. sensoru 13W 1100lm 4000K IP44 balts ASTI vai ekvivalents                                    (kāpņu telpos)
</t>
  </si>
  <si>
    <t>LED gaismeklis ar kust. sensoru ASTRA 18W 1440lm 4000K D=330mm IP54 balts, vai ekvivalents (duša telpos)</t>
  </si>
  <si>
    <t>LED Panelis PLANO EVO (30W) 3000LM 840 IP40/20 II PS balts, vai ekvivalents</t>
  </si>
  <si>
    <t>SMART+ Planon Plus TW 600X300, vai ekvivalents</t>
  </si>
  <si>
    <t>2T gaismas slēdzis, z/a</t>
  </si>
  <si>
    <t>SEDNA Design</t>
  </si>
  <si>
    <t>Montāžas kārba, z/a</t>
  </si>
  <si>
    <t>Kustības sensors IR v/a 180° sienas 12m 100W IP54 balts</t>
  </si>
  <si>
    <t>IS180-2</t>
  </si>
  <si>
    <t>3. Spēka iekšējie elektroapgādes tīkli</t>
  </si>
  <si>
    <t>Kontaktligzda z/a ar zem. kontaktu</t>
  </si>
  <si>
    <t>Nozarkārba v/a 85x85x40mm pelēka IP55</t>
  </si>
  <si>
    <t>Data ligzda MEX 1xRJ45 cat.6 UTP</t>
  </si>
  <si>
    <t>Rāmis 2-v balts</t>
  </si>
  <si>
    <t>Rāmis 3-v balts</t>
  </si>
  <si>
    <t>4. Kabeļi un kabeļu trepes</t>
  </si>
  <si>
    <t xml:space="preserve">Kabelis AMCMK 4x120/41 </t>
  </si>
  <si>
    <t>Kabelis (N)YM-J 5x6</t>
  </si>
  <si>
    <t>Kabelis (N)YM-J 3x4</t>
  </si>
  <si>
    <t>Kabelis (N)YM-J 3x2.5</t>
  </si>
  <si>
    <t>Kabelis (N)YM-J 3x1.5</t>
  </si>
  <si>
    <t xml:space="preserve">Kabeļu trepe 300x60mm S=1mm 6m </t>
  </si>
  <si>
    <t>C3-C4 KS80-300</t>
  </si>
  <si>
    <t>Starpsiena, kabeļu trepem un renem, 45x</t>
  </si>
  <si>
    <t>TSG 45 FS</t>
  </si>
  <si>
    <t>Ugunsdrošas puta, 750ml</t>
  </si>
  <si>
    <t>Fire Rated Foam B1 296</t>
  </si>
  <si>
    <t>5.  Montāžas darbi</t>
  </si>
  <si>
    <t xml:space="preserve">Sienu štrobēšana </t>
  </si>
  <si>
    <t>Pārejas caur sienām</t>
  </si>
  <si>
    <t>Tehniskās dokumentācijas sagatavošana objekta nodošanai</t>
  </si>
  <si>
    <t>Būvkonstrukciju darbi</t>
  </si>
  <si>
    <t>Pārsedžu izbūve</t>
  </si>
  <si>
    <t>t</t>
  </si>
  <si>
    <t>AP-2 LVS EN 1090 2xUPN200 S355</t>
  </si>
  <si>
    <t>d8 B500, s.100mm, l=120mm</t>
  </si>
  <si>
    <t>M12 kl. 8.8 s.300mm+HILTI HITHY170</t>
  </si>
  <si>
    <t>AP-3 LVS EN 1090 2xUPN200 S355</t>
  </si>
  <si>
    <t>Būvlaukuma ierīkošana un uzturēšana</t>
  </si>
  <si>
    <t>mobīlā žoga noma</t>
  </si>
  <si>
    <t>pagaidu vārtu ierīkošana</t>
  </si>
  <si>
    <t>Sadzīves moduļa uzstādīšana:</t>
  </si>
  <si>
    <t>mēn</t>
  </si>
  <si>
    <t>BIO WC uzstādīšana:</t>
  </si>
  <si>
    <t>BIO WC noma ar zvešanu</t>
  </si>
  <si>
    <t>Brīdinājuma zīmju izvietošana</t>
  </si>
  <si>
    <t>Ugunsdzēsības vairoga ar smilšu kasti noma</t>
  </si>
  <si>
    <t>Būvtāfeles izgatavošana, uzstādīšana un noņemšana:</t>
  </si>
  <si>
    <t>Sadzīves atkritumu konteineru uzstādīšana</t>
  </si>
  <si>
    <t>Pagaidu ūdensapgādes pieslēguma ierīkošana:</t>
  </si>
  <si>
    <t>Pagaidu elektropieslēguma ierīkošana, noma, 1 prožektora uzstādīšana</t>
  </si>
  <si>
    <t>Koku aizsardzības izveidošana</t>
  </si>
  <si>
    <t>Ikmēneša norēķini par ūdeni un elektroenerģiju.</t>
  </si>
  <si>
    <t>Darbu veikšanas projekta izstrāde</t>
  </si>
  <si>
    <t>Atvēruma izveide pārsegumā 650x1000mm, pagaidu balstu konstrukcija</t>
  </si>
  <si>
    <t>Atvēruma izveide jumtā 650x1000mm, pagaidu balstu konstrukcija</t>
  </si>
  <si>
    <t xml:space="preserve">Mobīlā žoga montāža / demontāža </t>
  </si>
  <si>
    <t>sadzīves moduļa noma 2 gab</t>
  </si>
  <si>
    <t>Ugunsdzēsības vairoga ar smilšu kasti montāža / demontāža:Ugunsdzēsības stends un kasti ar smiltīns. Ugunsdzēšamo
aparātu kopskaits būvlaukumam un visiem 7 stāviem- 9gab</t>
  </si>
  <si>
    <t>Pagaidu norobežojošā konstrukcija, ģipškartona siena S=54m</t>
  </si>
  <si>
    <t>Būvdarbu apjomu saraksts Nr.6</t>
  </si>
  <si>
    <t>Būvdarbu apjomu saraksts Nr.7</t>
  </si>
  <si>
    <t>Vispārējie būvdarbi un apdare</t>
  </si>
  <si>
    <t>Ugunsdrošā aizdare</t>
  </si>
  <si>
    <t>Armaflex-AF-2</t>
  </si>
  <si>
    <t>Armaflex-AF-2 ar skārda apšuvumu</t>
  </si>
  <si>
    <t>2-10</t>
  </si>
  <si>
    <t>2-11</t>
  </si>
  <si>
    <t>2-12</t>
  </si>
  <si>
    <t>160-100</t>
  </si>
  <si>
    <t>200-160</t>
  </si>
  <si>
    <t>160-160-160</t>
  </si>
  <si>
    <t>3-40</t>
  </si>
  <si>
    <t>3-41</t>
  </si>
  <si>
    <t>PRA/N-100(N)</t>
  </si>
  <si>
    <t>PRA/N-160(N)</t>
  </si>
  <si>
    <t>WK25 400 350-1</t>
  </si>
  <si>
    <t>SC60-125</t>
  </si>
  <si>
    <t>5-9</t>
  </si>
  <si>
    <t xml:space="preserve"> 400x200</t>
  </si>
  <si>
    <t>9-3</t>
  </si>
  <si>
    <t xml:space="preserve">HILTI gaisa vadu stiprinājums </t>
  </si>
  <si>
    <t>HILTI</t>
  </si>
  <si>
    <t>9-4</t>
  </si>
  <si>
    <t xml:space="preserve">Ugunsdrošā aizdare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</si>
</sst>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43" x14ac:knownFonts="1">
    <font>
      <sz val="11"/>
      <color theme="1"/>
      <name val="Calibri"/>
      <family val="2"/>
      <scheme val="minor"/>
    </font>
    <font>
      <sz val="11"/>
      <color theme="1"/>
      <name val="Calibri"/>
      <family val="2"/>
      <charset val="186"/>
      <scheme val="minor"/>
    </font>
    <font>
      <sz val="10"/>
      <name val="Arial"/>
      <family val="2"/>
      <charset val="186"/>
    </font>
    <font>
      <sz val="11"/>
      <name val="Times New Roman"/>
      <family val="1"/>
    </font>
    <font>
      <sz val="10"/>
      <name val="Helv"/>
    </font>
    <font>
      <sz val="10"/>
      <name val="Arial"/>
      <family val="2"/>
      <charset val="204"/>
    </font>
    <font>
      <i/>
      <sz val="11"/>
      <color rgb="FF7F7F7F"/>
      <name val="Calibri"/>
      <family val="2"/>
      <charset val="186"/>
      <scheme val="minor"/>
    </font>
    <font>
      <sz val="10"/>
      <color indexed="8"/>
      <name val="MS Sans Serif"/>
      <family val="2"/>
      <charset val="186"/>
    </font>
    <font>
      <b/>
      <sz val="10"/>
      <name val="Arial"/>
      <family val="2"/>
      <charset val="204"/>
    </font>
    <font>
      <sz val="10"/>
      <name val="Arial"/>
      <family val="2"/>
    </font>
    <font>
      <b/>
      <sz val="10"/>
      <name val="Arial"/>
      <family val="2"/>
    </font>
    <font>
      <i/>
      <sz val="9"/>
      <name val="Arial"/>
      <family val="2"/>
      <charset val="186"/>
    </font>
    <font>
      <b/>
      <i/>
      <sz val="10"/>
      <name val="Arial"/>
      <family val="2"/>
      <charset val="186"/>
    </font>
    <font>
      <b/>
      <i/>
      <sz val="9"/>
      <name val="Arial"/>
      <family val="2"/>
      <charset val="186"/>
    </font>
    <font>
      <sz val="9"/>
      <name val="Arial"/>
      <family val="2"/>
      <charset val="186"/>
    </font>
    <font>
      <b/>
      <sz val="10"/>
      <name val="Arial"/>
      <family val="2"/>
      <charset val="186"/>
    </font>
    <font>
      <b/>
      <sz val="9"/>
      <name val="Arial"/>
      <family val="2"/>
      <charset val="186"/>
    </font>
    <font>
      <sz val="9"/>
      <color indexed="8"/>
      <name val="Arial"/>
      <family val="2"/>
      <charset val="186"/>
    </font>
    <font>
      <sz val="9"/>
      <color rgb="FFFF0000"/>
      <name val="Arial"/>
      <family val="2"/>
      <charset val="186"/>
    </font>
    <font>
      <b/>
      <u/>
      <sz val="9"/>
      <name val="Arial"/>
      <family val="2"/>
      <charset val="186"/>
    </font>
    <font>
      <b/>
      <sz val="11"/>
      <name val="Arial"/>
      <family val="2"/>
      <charset val="186"/>
    </font>
    <font>
      <sz val="11"/>
      <name val="Arial"/>
      <family val="2"/>
      <charset val="186"/>
    </font>
    <font>
      <sz val="10"/>
      <color rgb="FF000000"/>
      <name val="Arial"/>
      <family val="2"/>
      <charset val="186"/>
    </font>
    <font>
      <sz val="10"/>
      <color theme="1"/>
      <name val="Arial"/>
      <family val="2"/>
      <charset val="186"/>
    </font>
    <font>
      <sz val="8"/>
      <name val="Arial"/>
      <family val="2"/>
      <charset val="186"/>
    </font>
    <font>
      <sz val="8"/>
      <color theme="1"/>
      <name val="Arial"/>
      <family val="2"/>
      <charset val="186"/>
    </font>
    <font>
      <i/>
      <sz val="11"/>
      <name val="Arial"/>
      <family val="2"/>
      <charset val="186"/>
    </font>
    <font>
      <sz val="11"/>
      <color rgb="FF000000"/>
      <name val="Arial"/>
      <family val="2"/>
      <charset val="186"/>
    </font>
    <font>
      <sz val="11"/>
      <color theme="1"/>
      <name val="Arial"/>
      <family val="2"/>
      <charset val="186"/>
    </font>
    <font>
      <b/>
      <sz val="11"/>
      <color rgb="FF000000"/>
      <name val="Arial"/>
      <family val="2"/>
      <charset val="186"/>
    </font>
    <font>
      <b/>
      <u/>
      <sz val="10"/>
      <name val="Arial"/>
      <family val="2"/>
      <charset val="186"/>
    </font>
    <font>
      <sz val="10"/>
      <color indexed="8"/>
      <name val="Arial"/>
      <family val="2"/>
      <charset val="186"/>
    </font>
    <font>
      <b/>
      <u/>
      <sz val="8"/>
      <name val="Arial"/>
      <family val="2"/>
      <charset val="186"/>
    </font>
    <font>
      <b/>
      <sz val="8"/>
      <name val="Arial"/>
      <family val="2"/>
      <charset val="186"/>
    </font>
    <font>
      <b/>
      <i/>
      <sz val="8"/>
      <name val="Arial"/>
      <family val="2"/>
      <charset val="186"/>
    </font>
    <font>
      <sz val="8"/>
      <name val="Times New Roman"/>
      <family val="1"/>
      <charset val="186"/>
    </font>
    <font>
      <b/>
      <u/>
      <sz val="10"/>
      <color theme="1"/>
      <name val="Arial"/>
      <family val="2"/>
      <charset val="186"/>
    </font>
    <font>
      <b/>
      <sz val="10"/>
      <color theme="1"/>
      <name val="Arial"/>
      <family val="2"/>
      <charset val="186"/>
    </font>
    <font>
      <sz val="8"/>
      <name val="Calibri"/>
      <family val="2"/>
      <scheme val="minor"/>
    </font>
    <font>
      <sz val="9"/>
      <color theme="1"/>
      <name val="Arial"/>
      <family val="2"/>
      <charset val="186"/>
    </font>
    <font>
      <sz val="11"/>
      <color rgb="FF323338"/>
      <name val="Arial"/>
      <family val="2"/>
      <charset val="186"/>
    </font>
    <font>
      <sz val="10"/>
      <color rgb="FFFF0000"/>
      <name val="Arial"/>
      <family val="2"/>
      <charset val="186"/>
    </font>
    <font>
      <sz val="11"/>
      <color rgb="FFFF0000"/>
      <name val="Arial"/>
      <family val="2"/>
      <charset val="186"/>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rgb="FFC0C0C0"/>
      </patternFill>
    </fill>
    <fill>
      <patternFill patternType="solid">
        <fgColor indexed="9"/>
        <bgColor indexed="26"/>
      </patternFill>
    </fill>
    <fill>
      <patternFill patternType="solid">
        <fgColor theme="0"/>
        <bgColor indexed="31"/>
      </patternFill>
    </fill>
  </fills>
  <borders count="36">
    <border>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bottom style="thin">
        <color indexed="64"/>
      </bottom>
      <diagonal/>
    </border>
    <border>
      <left/>
      <right style="thin">
        <color indexed="64"/>
      </right>
      <top/>
      <bottom style="thin">
        <color indexed="64"/>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style="thin">
        <color indexed="8"/>
      </bottom>
      <diagonal/>
    </border>
    <border>
      <left style="thin">
        <color indexed="64"/>
      </left>
      <right/>
      <top style="thin">
        <color indexed="8"/>
      </top>
      <bottom/>
      <diagonal/>
    </border>
    <border>
      <left style="thin">
        <color indexed="8"/>
      </left>
      <right style="thin">
        <color indexed="64"/>
      </right>
      <top style="thin">
        <color indexed="8"/>
      </top>
      <bottom/>
      <diagonal/>
    </border>
    <border>
      <left style="thin">
        <color indexed="64"/>
      </left>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8"/>
      </left>
      <right style="thin">
        <color indexed="64"/>
      </right>
      <top/>
      <bottom style="thin">
        <color indexed="8"/>
      </bottom>
      <diagonal/>
    </border>
    <border>
      <left style="thin">
        <color indexed="64"/>
      </left>
      <right/>
      <top/>
      <bottom style="thin">
        <color indexed="64"/>
      </bottom>
      <diagonal/>
    </border>
    <border>
      <left/>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style="thin">
        <color indexed="64"/>
      </right>
      <top/>
      <bottom/>
      <diagonal/>
    </border>
    <border>
      <left style="thin">
        <color indexed="64"/>
      </left>
      <right/>
      <top/>
      <bottom/>
      <diagonal/>
    </border>
    <border>
      <left style="thin">
        <color indexed="8"/>
      </left>
      <right/>
      <top/>
      <bottom/>
      <diagonal/>
    </border>
    <border>
      <left/>
      <right style="thin">
        <color indexed="8"/>
      </right>
      <top/>
      <bottom/>
      <diagonal/>
    </border>
    <border>
      <left style="thin">
        <color indexed="8"/>
      </left>
      <right style="thin">
        <color indexed="64"/>
      </right>
      <top/>
      <bottom/>
      <diagonal/>
    </border>
    <border>
      <left style="thin">
        <color indexed="64"/>
      </left>
      <right/>
      <top/>
      <bottom style="thin">
        <color indexed="8"/>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s>
  <cellStyleXfs count="15">
    <xf numFmtId="0" fontId="0" fillId="0" borderId="0"/>
    <xf numFmtId="0" fontId="2" fillId="0" borderId="0"/>
    <xf numFmtId="0" fontId="2" fillId="0" borderId="0"/>
    <xf numFmtId="0" fontId="2" fillId="0" borderId="0"/>
    <xf numFmtId="0" fontId="1" fillId="0" borderId="0"/>
    <xf numFmtId="0" fontId="4" fillId="0" borderId="0"/>
    <xf numFmtId="0" fontId="1" fillId="0" borderId="0"/>
    <xf numFmtId="43" fontId="1" fillId="0" borderId="0" applyFont="0" applyFill="0" applyBorder="0" applyAlignment="0" applyProtection="0"/>
    <xf numFmtId="0" fontId="5" fillId="0" borderId="0">
      <alignment vertical="center"/>
    </xf>
    <xf numFmtId="0" fontId="2" fillId="0" borderId="0"/>
    <xf numFmtId="0" fontId="2" fillId="0" borderId="0"/>
    <xf numFmtId="0" fontId="2" fillId="0" borderId="0"/>
    <xf numFmtId="0" fontId="6" fillId="0" borderId="0" applyNumberFormat="0" applyFill="0" applyBorder="0" applyAlignment="0" applyProtection="0"/>
    <xf numFmtId="0" fontId="7" fillId="0" borderId="0"/>
    <xf numFmtId="0" fontId="2" fillId="0" borderId="0"/>
  </cellStyleXfs>
  <cellXfs count="261">
    <xf numFmtId="0" fontId="0" fillId="0" borderId="0" xfId="0"/>
    <xf numFmtId="0" fontId="3" fillId="0" borderId="0" xfId="1" applyFont="1"/>
    <xf numFmtId="0" fontId="3" fillId="0" borderId="0" xfId="1" applyFont="1" applyAlignment="1">
      <alignment horizontal="center"/>
    </xf>
    <xf numFmtId="0" fontId="3" fillId="0" borderId="0" xfId="1" applyFont="1" applyAlignment="1">
      <alignment horizontal="left" wrapText="1"/>
    </xf>
    <xf numFmtId="49" fontId="12" fillId="3" borderId="7" xfId="13" applyNumberFormat="1" applyFont="1" applyFill="1" applyBorder="1" applyAlignment="1">
      <alignment horizontal="left" vertical="center" wrapText="1"/>
    </xf>
    <xf numFmtId="0" fontId="12" fillId="3" borderId="7" xfId="0" applyFont="1" applyFill="1" applyBorder="1" applyAlignment="1">
      <alignment horizontal="left" vertical="center" wrapText="1"/>
    </xf>
    <xf numFmtId="0" fontId="13" fillId="3" borderId="7" xfId="0" applyFont="1" applyFill="1" applyBorder="1" applyAlignment="1">
      <alignment horizontal="left" vertical="center" wrapText="1"/>
    </xf>
    <xf numFmtId="49" fontId="14" fillId="3" borderId="7" xfId="0" applyNumberFormat="1" applyFont="1" applyFill="1" applyBorder="1" applyAlignment="1">
      <alignment horizontal="center" vertical="center"/>
    </xf>
    <xf numFmtId="0" fontId="14" fillId="3" borderId="7" xfId="0" applyFont="1" applyFill="1" applyBorder="1" applyAlignment="1">
      <alignment horizontal="left" vertical="center" wrapText="1"/>
    </xf>
    <xf numFmtId="0" fontId="14" fillId="3" borderId="7" xfId="0" applyFont="1" applyFill="1" applyBorder="1" applyAlignment="1">
      <alignment horizontal="center" vertical="center"/>
    </xf>
    <xf numFmtId="164" fontId="14" fillId="3" borderId="7" xfId="0" applyNumberFormat="1" applyFont="1" applyFill="1" applyBorder="1" applyAlignment="1">
      <alignment horizontal="center" vertical="center"/>
    </xf>
    <xf numFmtId="49" fontId="14" fillId="3" borderId="7" xfId="13" applyNumberFormat="1"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7" xfId="0" applyFont="1" applyFill="1" applyBorder="1" applyAlignment="1">
      <alignment horizontal="center" vertical="center"/>
    </xf>
    <xf numFmtId="164" fontId="2" fillId="3" borderId="7" xfId="0" applyNumberFormat="1" applyFont="1" applyFill="1" applyBorder="1" applyAlignment="1">
      <alignment horizontal="center" vertical="center"/>
    </xf>
    <xf numFmtId="0" fontId="14" fillId="3" borderId="6" xfId="0" applyFont="1" applyFill="1" applyBorder="1" applyAlignment="1">
      <alignment horizontal="left" vertical="center" wrapText="1"/>
    </xf>
    <xf numFmtId="49" fontId="14" fillId="3" borderId="7" xfId="13" applyNumberFormat="1" applyFont="1" applyFill="1" applyBorder="1" applyAlignment="1">
      <alignment horizontal="center" vertical="center" wrapText="1"/>
    </xf>
    <xf numFmtId="49" fontId="15" fillId="3" borderId="7" xfId="13" applyNumberFormat="1" applyFont="1" applyFill="1" applyBorder="1" applyAlignment="1">
      <alignment horizontal="center" vertical="center" wrapText="1"/>
    </xf>
    <xf numFmtId="49" fontId="14" fillId="3" borderId="7" xfId="13" applyNumberFormat="1" applyFont="1" applyFill="1" applyBorder="1" applyAlignment="1">
      <alignment horizontal="center" vertical="center"/>
    </xf>
    <xf numFmtId="164" fontId="14" fillId="3" borderId="7" xfId="13" applyNumberFormat="1" applyFont="1" applyFill="1" applyBorder="1" applyAlignment="1">
      <alignment horizontal="center" vertical="center"/>
    </xf>
    <xf numFmtId="0" fontId="16" fillId="3" borderId="7" xfId="0" applyFont="1" applyFill="1" applyBorder="1" applyAlignment="1">
      <alignment horizontal="left" vertical="center" wrapText="1"/>
    </xf>
    <xf numFmtId="49" fontId="2" fillId="3" borderId="7" xfId="13" applyNumberFormat="1" applyFont="1" applyFill="1" applyBorder="1" applyAlignment="1">
      <alignment horizontal="left" vertical="center" wrapText="1"/>
    </xf>
    <xf numFmtId="0" fontId="2" fillId="3" borderId="7" xfId="13" applyFont="1" applyFill="1" applyBorder="1" applyAlignment="1">
      <alignment horizontal="left" vertical="center" wrapText="1"/>
    </xf>
    <xf numFmtId="164" fontId="17" fillId="3" borderId="7" xfId="0" applyNumberFormat="1" applyFont="1" applyFill="1" applyBorder="1" applyAlignment="1">
      <alignment horizontal="center" vertical="center"/>
    </xf>
    <xf numFmtId="49" fontId="18" fillId="3" borderId="7" xfId="0" applyNumberFormat="1" applyFont="1" applyFill="1" applyBorder="1" applyAlignment="1">
      <alignment horizontal="center" vertical="center"/>
    </xf>
    <xf numFmtId="0" fontId="15" fillId="3" borderId="7" xfId="0" applyFont="1" applyFill="1" applyBorder="1" applyAlignment="1">
      <alignment horizontal="center" vertical="center" wrapText="1"/>
    </xf>
    <xf numFmtId="0" fontId="18" fillId="3" borderId="7" xfId="0" applyFont="1" applyFill="1" applyBorder="1" applyAlignment="1">
      <alignment horizontal="center" vertical="center"/>
    </xf>
    <xf numFmtId="164" fontId="18" fillId="3" borderId="7" xfId="0" applyNumberFormat="1" applyFont="1" applyFill="1" applyBorder="1" applyAlignment="1">
      <alignment horizontal="center" vertical="center"/>
    </xf>
    <xf numFmtId="49" fontId="18" fillId="0" borderId="7" xfId="0" applyNumberFormat="1" applyFont="1" applyBorder="1" applyAlignment="1">
      <alignment horizontal="center" vertical="center"/>
    </xf>
    <xf numFmtId="0" fontId="19" fillId="0" borderId="7" xfId="0" applyFont="1" applyBorder="1" applyAlignment="1">
      <alignment horizontal="center" vertical="center" wrapText="1"/>
    </xf>
    <xf numFmtId="0" fontId="18" fillId="0" borderId="7" xfId="0" applyFont="1" applyBorder="1" applyAlignment="1">
      <alignment horizontal="center" vertical="center"/>
    </xf>
    <xf numFmtId="164" fontId="18" fillId="0" borderId="7" xfId="0" applyNumberFormat="1" applyFont="1" applyBorder="1" applyAlignment="1">
      <alignment horizontal="center" vertical="center"/>
    </xf>
    <xf numFmtId="49" fontId="14" fillId="0" borderId="7" xfId="0" applyNumberFormat="1" applyFont="1" applyBorder="1" applyAlignment="1">
      <alignment horizontal="center" vertical="center"/>
    </xf>
    <xf numFmtId="0" fontId="14" fillId="0" borderId="7" xfId="0" applyFont="1" applyBorder="1" applyAlignment="1">
      <alignment horizontal="left" vertical="center" wrapText="1"/>
    </xf>
    <xf numFmtId="0" fontId="14" fillId="0" borderId="7" xfId="0" applyFont="1" applyBorder="1" applyAlignment="1">
      <alignment horizontal="center" vertical="center"/>
    </xf>
    <xf numFmtId="164" fontId="14" fillId="0" borderId="7" xfId="0" applyNumberFormat="1" applyFont="1" applyBorder="1" applyAlignment="1">
      <alignment horizontal="center" vertical="center"/>
    </xf>
    <xf numFmtId="0" fontId="14" fillId="0" borderId="7" xfId="13" applyFont="1" applyBorder="1" applyAlignment="1">
      <alignment horizontal="left" vertical="center" wrapText="1"/>
    </xf>
    <xf numFmtId="164" fontId="14" fillId="0" borderId="7" xfId="13" applyNumberFormat="1" applyFont="1" applyBorder="1" applyAlignment="1">
      <alignment horizontal="center" vertical="center"/>
    </xf>
    <xf numFmtId="0" fontId="21" fillId="0" borderId="0" xfId="1" applyFont="1"/>
    <xf numFmtId="0" fontId="21" fillId="0" borderId="0" xfId="1" applyFont="1" applyAlignment="1">
      <alignment horizontal="center"/>
    </xf>
    <xf numFmtId="0" fontId="21" fillId="0" borderId="0" xfId="1" applyFont="1" applyAlignment="1">
      <alignment horizontal="left" wrapText="1"/>
    </xf>
    <xf numFmtId="0" fontId="21" fillId="0" borderId="0" xfId="2" applyFont="1" applyAlignment="1">
      <alignment horizontal="left" vertical="top" wrapText="1"/>
    </xf>
    <xf numFmtId="0" fontId="21" fillId="0" borderId="19" xfId="0" applyFont="1" applyBorder="1" applyAlignment="1">
      <alignment horizontal="center" vertical="center"/>
    </xf>
    <xf numFmtId="0" fontId="21" fillId="0" borderId="21" xfId="0" applyFont="1" applyBorder="1" applyAlignment="1">
      <alignment horizontal="center" vertical="center"/>
    </xf>
    <xf numFmtId="0" fontId="21" fillId="0" borderId="7" xfId="0" applyFont="1" applyBorder="1" applyAlignment="1">
      <alignment horizontal="center" vertical="center"/>
    </xf>
    <xf numFmtId="0" fontId="2" fillId="0" borderId="7" xfId="0" applyFont="1" applyBorder="1" applyAlignment="1">
      <alignment horizontal="center" vertical="center" wrapText="1"/>
    </xf>
    <xf numFmtId="0" fontId="24" fillId="0" borderId="0" xfId="1" applyFont="1" applyAlignment="1">
      <alignment horizontal="left" wrapText="1"/>
    </xf>
    <xf numFmtId="0" fontId="24" fillId="0" borderId="0" xfId="2" applyFont="1" applyAlignment="1">
      <alignment horizontal="left" vertical="top" wrapText="1"/>
    </xf>
    <xf numFmtId="0" fontId="26" fillId="0" borderId="5" xfId="1" applyFont="1" applyBorder="1" applyAlignment="1">
      <alignment horizontal="center" vertical="center" wrapText="1"/>
    </xf>
    <xf numFmtId="0" fontId="21" fillId="0" borderId="0" xfId="1" applyFont="1" applyAlignment="1">
      <alignment horizontal="left" vertical="top" wrapText="1"/>
    </xf>
    <xf numFmtId="0" fontId="23" fillId="0" borderId="7" xfId="0" applyFont="1" applyBorder="1" applyAlignment="1">
      <alignment horizontal="left" vertical="top" wrapText="1"/>
    </xf>
    <xf numFmtId="0" fontId="2" fillId="0" borderId="7" xfId="0" applyFont="1" applyBorder="1" applyAlignment="1">
      <alignment horizontal="center" vertical="center"/>
    </xf>
    <xf numFmtId="49" fontId="30" fillId="3" borderId="7" xfId="13" applyNumberFormat="1" applyFont="1" applyFill="1" applyBorder="1" applyAlignment="1">
      <alignment horizontal="center" vertical="center" wrapText="1"/>
    </xf>
    <xf numFmtId="0" fontId="14" fillId="0" borderId="7" xfId="0" applyFont="1" applyBorder="1" applyAlignment="1">
      <alignment horizontal="center" vertical="center" wrapText="1"/>
    </xf>
    <xf numFmtId="0" fontId="15" fillId="0" borderId="7" xfId="0" applyFont="1" applyBorder="1" applyAlignment="1">
      <alignment horizontal="center" vertical="center" wrapText="1"/>
    </xf>
    <xf numFmtId="0" fontId="16" fillId="0" borderId="7" xfId="0" applyFont="1" applyBorder="1" applyAlignment="1">
      <alignment horizontal="center" vertical="center" wrapText="1"/>
    </xf>
    <xf numFmtId="0" fontId="15" fillId="4" borderId="7" xfId="0" applyFont="1" applyFill="1" applyBorder="1" applyAlignment="1">
      <alignment horizontal="left" vertical="center" wrapText="1"/>
    </xf>
    <xf numFmtId="16" fontId="14" fillId="0" borderId="7" xfId="0" quotePrefix="1" applyNumberFormat="1" applyFont="1" applyBorder="1" applyAlignment="1">
      <alignment horizontal="center" vertical="center" wrapText="1"/>
    </xf>
    <xf numFmtId="0" fontId="14" fillId="0" borderId="7" xfId="0" applyFont="1" applyBorder="1" applyAlignment="1">
      <alignment horizontal="justify" vertical="center" wrapText="1"/>
    </xf>
    <xf numFmtId="0" fontId="14" fillId="0" borderId="7" xfId="0" applyFont="1" applyBorder="1" applyAlignment="1">
      <alignment horizontal="left" vertical="center"/>
    </xf>
    <xf numFmtId="0" fontId="15" fillId="4" borderId="7" xfId="0" applyFont="1" applyFill="1" applyBorder="1" applyAlignment="1">
      <alignment wrapText="1"/>
    </xf>
    <xf numFmtId="0" fontId="14" fillId="0" borderId="7" xfId="0" quotePrefix="1" applyFont="1" applyBorder="1" applyAlignment="1">
      <alignment horizontal="center" vertical="center" wrapText="1"/>
    </xf>
    <xf numFmtId="0" fontId="15" fillId="4" borderId="5" xfId="0" applyFont="1" applyFill="1" applyBorder="1" applyAlignment="1">
      <alignment wrapText="1"/>
    </xf>
    <xf numFmtId="0" fontId="31" fillId="0" borderId="7" xfId="0" applyFont="1" applyBorder="1" applyAlignment="1">
      <alignment horizontal="center" vertical="center"/>
    </xf>
    <xf numFmtId="0" fontId="15" fillId="4" borderId="7" xfId="0" applyFont="1" applyFill="1" applyBorder="1" applyAlignment="1">
      <alignment horizontal="center" vertical="center" wrapText="1"/>
    </xf>
    <xf numFmtId="0" fontId="15" fillId="4" borderId="7" xfId="0" applyFont="1" applyFill="1" applyBorder="1" applyAlignment="1">
      <alignment vertical="center" wrapText="1"/>
    </xf>
    <xf numFmtId="49" fontId="14" fillId="0" borderId="7" xfId="0" applyNumberFormat="1" applyFont="1" applyBorder="1" applyAlignment="1">
      <alignment horizontal="center" vertical="center" wrapText="1"/>
    </xf>
    <xf numFmtId="0" fontId="2" fillId="6" borderId="26" xfId="0" applyFont="1" applyFill="1" applyBorder="1" applyAlignment="1">
      <alignment horizontal="left" vertical="center" wrapText="1"/>
    </xf>
    <xf numFmtId="0" fontId="2" fillId="6" borderId="27" xfId="0" applyFont="1" applyFill="1" applyBorder="1" applyAlignment="1">
      <alignment horizontal="left" vertical="center" wrapText="1"/>
    </xf>
    <xf numFmtId="0" fontId="2" fillId="6" borderId="7" xfId="0" applyFont="1" applyFill="1" applyBorder="1" applyAlignment="1">
      <alignment horizontal="left" vertical="center" wrapText="1"/>
    </xf>
    <xf numFmtId="0" fontId="2" fillId="0" borderId="5" xfId="0" applyFont="1" applyBorder="1" applyAlignment="1">
      <alignment wrapText="1"/>
    </xf>
    <xf numFmtId="0" fontId="14" fillId="0" borderId="7" xfId="0" applyFont="1" applyBorder="1" applyAlignment="1">
      <alignment vertical="center" wrapText="1"/>
    </xf>
    <xf numFmtId="0" fontId="15" fillId="0" borderId="7" xfId="0" applyFont="1" applyBorder="1" applyAlignment="1">
      <alignment vertical="center" wrapText="1"/>
    </xf>
    <xf numFmtId="164" fontId="31" fillId="3" borderId="7" xfId="0" applyNumberFormat="1" applyFont="1" applyFill="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28" xfId="0" applyFont="1" applyBorder="1" applyAlignment="1">
      <alignment horizontal="center" vertical="center"/>
    </xf>
    <xf numFmtId="49" fontId="32" fillId="3" borderId="7" xfId="13" applyNumberFormat="1" applyFont="1" applyFill="1" applyBorder="1" applyAlignment="1">
      <alignment horizontal="center" vertical="center" wrapText="1"/>
    </xf>
    <xf numFmtId="49" fontId="33" fillId="3" borderId="7" xfId="13" applyNumberFormat="1" applyFont="1" applyFill="1" applyBorder="1" applyAlignment="1">
      <alignment horizontal="center" vertical="center" wrapText="1"/>
    </xf>
    <xf numFmtId="0" fontId="33" fillId="0" borderId="7" xfId="0" applyFont="1" applyBorder="1" applyAlignment="1">
      <alignment horizontal="center" vertical="center" wrapText="1"/>
    </xf>
    <xf numFmtId="0" fontId="24" fillId="0" borderId="4" xfId="0" applyFont="1" applyBorder="1" applyAlignment="1">
      <alignment horizontal="justify" vertical="center" wrapText="1"/>
    </xf>
    <xf numFmtId="0" fontId="24" fillId="0" borderId="7" xfId="0" applyFont="1" applyBorder="1" applyAlignment="1">
      <alignment horizontal="justify" vertical="center" wrapText="1"/>
    </xf>
    <xf numFmtId="0" fontId="24" fillId="0" borderId="7" xfId="0" applyFont="1" applyBorder="1" applyAlignment="1">
      <alignment horizontal="justify" vertical="center"/>
    </xf>
    <xf numFmtId="0" fontId="25" fillId="0" borderId="7" xfId="0" applyFont="1" applyBorder="1"/>
    <xf numFmtId="0" fontId="24" fillId="3" borderId="7" xfId="0" applyFont="1" applyFill="1" applyBorder="1" applyAlignment="1">
      <alignment horizontal="left" vertical="center" wrapText="1"/>
    </xf>
    <xf numFmtId="0" fontId="33" fillId="4" borderId="7" xfId="0" applyFont="1" applyFill="1" applyBorder="1" applyAlignment="1">
      <alignment vertical="center" wrapText="1"/>
    </xf>
    <xf numFmtId="0" fontId="24" fillId="0" borderId="7" xfId="0" applyFont="1" applyBorder="1" applyAlignment="1">
      <alignment horizontal="left" vertical="center" wrapText="1"/>
    </xf>
    <xf numFmtId="0" fontId="24" fillId="0" borderId="5" xfId="0" applyFont="1" applyBorder="1" applyAlignment="1">
      <alignment horizontal="left" wrapText="1"/>
    </xf>
    <xf numFmtId="0" fontId="25" fillId="0" borderId="5" xfId="0" applyFont="1" applyBorder="1"/>
    <xf numFmtId="0" fontId="24" fillId="0" borderId="7" xfId="0" applyFont="1" applyBorder="1" applyAlignment="1">
      <alignment vertical="center" wrapText="1"/>
    </xf>
    <xf numFmtId="49" fontId="34" fillId="3" borderId="7" xfId="13" applyNumberFormat="1" applyFont="1" applyFill="1" applyBorder="1" applyAlignment="1">
      <alignment horizontal="left" vertical="center" wrapText="1"/>
    </xf>
    <xf numFmtId="0" fontId="33" fillId="0" borderId="7" xfId="0" applyFont="1" applyBorder="1" applyAlignment="1">
      <alignment vertical="center" wrapText="1"/>
    </xf>
    <xf numFmtId="0" fontId="35" fillId="0" borderId="0" xfId="1" applyFont="1" applyAlignment="1">
      <alignment horizontal="left" wrapText="1"/>
    </xf>
    <xf numFmtId="0" fontId="14" fillId="0" borderId="6" xfId="0" applyFont="1" applyBorder="1" applyAlignment="1">
      <alignment horizontal="center" vertical="center" wrapText="1"/>
    </xf>
    <xf numFmtId="0" fontId="21" fillId="0" borderId="12" xfId="0" applyFont="1" applyBorder="1" applyAlignment="1">
      <alignment horizontal="center" vertical="center"/>
    </xf>
    <xf numFmtId="0" fontId="21" fillId="0" borderId="11" xfId="0" applyFont="1" applyBorder="1" applyAlignment="1">
      <alignment horizontal="center" vertical="center"/>
    </xf>
    <xf numFmtId="0" fontId="21" fillId="0" borderId="14" xfId="3" applyFont="1" applyBorder="1" applyAlignment="1">
      <alignment horizontal="center" vertical="center" wrapText="1"/>
    </xf>
    <xf numFmtId="0" fontId="21" fillId="2" borderId="11" xfId="0" applyFont="1" applyFill="1" applyBorder="1" applyAlignment="1">
      <alignment horizontal="center" vertical="center"/>
    </xf>
    <xf numFmtId="0" fontId="21" fillId="0" borderId="14" xfId="0" applyFont="1" applyBorder="1" applyAlignment="1">
      <alignment horizontal="center" vertical="center"/>
    </xf>
    <xf numFmtId="0" fontId="21" fillId="0" borderId="3" xfId="3" applyFont="1" applyBorder="1" applyAlignment="1">
      <alignment horizontal="center" vertical="center" wrapText="1"/>
    </xf>
    <xf numFmtId="0" fontId="21" fillId="2" borderId="13" xfId="0" applyFont="1" applyFill="1" applyBorder="1" applyAlignment="1">
      <alignment horizontal="center" vertical="center"/>
    </xf>
    <xf numFmtId="0" fontId="36" fillId="0" borderId="7" xfId="0" applyFont="1" applyBorder="1" applyAlignment="1">
      <alignment horizontal="center" vertical="center" wrapText="1"/>
    </xf>
    <xf numFmtId="49" fontId="31" fillId="0" borderId="17" xfId="0" applyNumberFormat="1" applyFont="1" applyBorder="1" applyAlignment="1">
      <alignment horizontal="center" vertical="center"/>
    </xf>
    <xf numFmtId="2" fontId="31" fillId="0" borderId="20" xfId="0" applyNumberFormat="1" applyFont="1" applyBorder="1" applyAlignment="1">
      <alignment horizontal="center" vertical="center"/>
    </xf>
    <xf numFmtId="49" fontId="31" fillId="2" borderId="16" xfId="0" applyNumberFormat="1" applyFont="1" applyFill="1" applyBorder="1" applyAlignment="1">
      <alignment horizontal="center" vertical="center"/>
    </xf>
    <xf numFmtId="1" fontId="31" fillId="2" borderId="22" xfId="0" applyNumberFormat="1" applyFont="1" applyFill="1" applyBorder="1" applyAlignment="1">
      <alignment horizontal="center" vertical="center"/>
    </xf>
    <xf numFmtId="1" fontId="31" fillId="2" borderId="20" xfId="0" applyNumberFormat="1" applyFont="1" applyFill="1" applyBorder="1" applyAlignment="1">
      <alignment horizontal="center" vertical="center"/>
    </xf>
    <xf numFmtId="164" fontId="31" fillId="2" borderId="20" xfId="0" applyNumberFormat="1" applyFont="1" applyFill="1" applyBorder="1" applyAlignment="1">
      <alignment horizontal="center" vertical="center"/>
    </xf>
    <xf numFmtId="164" fontId="31" fillId="0" borderId="20" xfId="0" applyNumberFormat="1" applyFont="1" applyBorder="1" applyAlignment="1">
      <alignment horizontal="center" vertical="center"/>
    </xf>
    <xf numFmtId="49" fontId="31" fillId="0" borderId="7" xfId="0" applyNumberFormat="1" applyFont="1" applyBorder="1" applyAlignment="1">
      <alignment horizontal="center" vertical="center"/>
    </xf>
    <xf numFmtId="164" fontId="31" fillId="0" borderId="7" xfId="0" applyNumberFormat="1" applyFont="1" applyBorder="1" applyAlignment="1">
      <alignment horizontal="center" vertical="center"/>
    </xf>
    <xf numFmtId="49" fontId="31" fillId="0" borderId="4" xfId="0" applyNumberFormat="1" applyFont="1" applyBorder="1" applyAlignment="1">
      <alignment horizontal="center" vertical="center"/>
    </xf>
    <xf numFmtId="2" fontId="31" fillId="0" borderId="7" xfId="0" applyNumberFormat="1" applyFont="1" applyBorder="1" applyAlignment="1">
      <alignment horizontal="center" vertical="center"/>
    </xf>
    <xf numFmtId="49" fontId="31" fillId="2" borderId="4" xfId="0" applyNumberFormat="1" applyFont="1" applyFill="1" applyBorder="1" applyAlignment="1">
      <alignment horizontal="center" vertical="center"/>
    </xf>
    <xf numFmtId="164" fontId="31" fillId="2" borderId="7" xfId="0" applyNumberFormat="1" applyFont="1" applyFill="1" applyBorder="1" applyAlignment="1">
      <alignment horizontal="center" vertical="center"/>
    </xf>
    <xf numFmtId="49" fontId="31" fillId="2" borderId="18" xfId="0" applyNumberFormat="1" applyFont="1" applyFill="1" applyBorder="1" applyAlignment="1">
      <alignment horizontal="center" vertical="center"/>
    </xf>
    <xf numFmtId="1" fontId="31" fillId="2" borderId="23" xfId="0" applyNumberFormat="1" applyFont="1" applyFill="1" applyBorder="1" applyAlignment="1">
      <alignment horizontal="center" vertical="center"/>
    </xf>
    <xf numFmtId="164" fontId="31" fillId="3" borderId="23" xfId="0" applyNumberFormat="1" applyFont="1" applyFill="1" applyBorder="1" applyAlignment="1">
      <alignment horizontal="center" vertical="center"/>
    </xf>
    <xf numFmtId="49" fontId="31" fillId="2" borderId="17" xfId="0" applyNumberFormat="1" applyFont="1" applyFill="1" applyBorder="1" applyAlignment="1">
      <alignment horizontal="center" vertical="center"/>
    </xf>
    <xf numFmtId="49" fontId="31" fillId="3" borderId="0" xfId="0" applyNumberFormat="1" applyFont="1" applyFill="1" applyAlignment="1">
      <alignment horizontal="center" vertical="center"/>
    </xf>
    <xf numFmtId="164" fontId="31" fillId="3" borderId="2" xfId="0" applyNumberFormat="1" applyFont="1" applyFill="1" applyBorder="1" applyAlignment="1">
      <alignment horizontal="center" vertical="center"/>
    </xf>
    <xf numFmtId="0" fontId="26" fillId="0" borderId="5" xfId="1" applyFont="1" applyBorder="1" applyAlignment="1">
      <alignment horizontal="left" vertical="center" wrapText="1"/>
    </xf>
    <xf numFmtId="49" fontId="16" fillId="3" borderId="7" xfId="0" applyNumberFormat="1" applyFont="1" applyFill="1" applyBorder="1" applyAlignment="1">
      <alignment horizontal="center" vertical="center"/>
    </xf>
    <xf numFmtId="0" fontId="16" fillId="3" borderId="7" xfId="0" applyFont="1" applyFill="1" applyBorder="1" applyAlignment="1">
      <alignment horizontal="center" vertical="center"/>
    </xf>
    <xf numFmtId="164" fontId="16" fillId="3" borderId="7" xfId="0" applyNumberFormat="1" applyFont="1" applyFill="1" applyBorder="1" applyAlignment="1">
      <alignment horizontal="center" vertical="center"/>
    </xf>
    <xf numFmtId="0" fontId="2" fillId="0" borderId="21" xfId="0" applyFont="1" applyBorder="1" applyAlignment="1">
      <alignment horizontal="center" vertical="center"/>
    </xf>
    <xf numFmtId="0" fontId="26" fillId="0" borderId="5" xfId="1" applyFont="1" applyBorder="1" applyAlignment="1">
      <alignment horizontal="center" vertical="top" wrapText="1"/>
    </xf>
    <xf numFmtId="0" fontId="37" fillId="0" borderId="7" xfId="0" applyFont="1" applyBorder="1" applyAlignment="1">
      <alignment horizontal="left" vertical="top" wrapText="1"/>
    </xf>
    <xf numFmtId="1" fontId="31" fillId="0" borderId="7" xfId="0" applyNumberFormat="1" applyFont="1" applyBorder="1" applyAlignment="1">
      <alignment horizontal="center" vertical="center"/>
    </xf>
    <xf numFmtId="0" fontId="23" fillId="0" borderId="7" xfId="0" applyFont="1" applyBorder="1" applyAlignment="1">
      <alignment horizontal="right" vertical="top" wrapText="1"/>
    </xf>
    <xf numFmtId="0" fontId="23" fillId="0" borderId="7" xfId="0" applyFont="1" applyBorder="1" applyAlignment="1">
      <alignment horizontal="right" wrapText="1"/>
    </xf>
    <xf numFmtId="0" fontId="37" fillId="0" borderId="7" xfId="0" applyFont="1" applyBorder="1" applyAlignment="1">
      <alignment horizontal="center" vertical="top" wrapText="1"/>
    </xf>
    <xf numFmtId="0" fontId="37" fillId="0" borderId="7" xfId="0" applyFont="1" applyBorder="1" applyAlignment="1">
      <alignment horizontal="center" vertical="center" wrapText="1"/>
    </xf>
    <xf numFmtId="0" fontId="37" fillId="3" borderId="7" xfId="0" applyFont="1" applyFill="1" applyBorder="1" applyAlignment="1">
      <alignment horizontal="center" vertical="top" wrapText="1"/>
    </xf>
    <xf numFmtId="0" fontId="39" fillId="0" borderId="7" xfId="0" applyFont="1" applyBorder="1" applyAlignment="1">
      <alignment horizontal="left" vertical="top" wrapText="1"/>
    </xf>
    <xf numFmtId="0" fontId="2" fillId="0" borderId="19" xfId="0" applyFont="1" applyBorder="1" applyAlignment="1">
      <alignment horizontal="center" vertical="center"/>
    </xf>
    <xf numFmtId="0" fontId="21" fillId="2" borderId="30" xfId="0" applyFont="1" applyFill="1" applyBorder="1" applyAlignment="1">
      <alignment horizontal="center" vertical="center"/>
    </xf>
    <xf numFmtId="0" fontId="39" fillId="0" borderId="5" xfId="0" applyFont="1" applyBorder="1" applyAlignment="1">
      <alignment horizontal="left" vertical="top" wrapText="1"/>
    </xf>
    <xf numFmtId="49" fontId="31" fillId="2" borderId="31" xfId="0" applyNumberFormat="1" applyFont="1" applyFill="1" applyBorder="1" applyAlignment="1">
      <alignment horizontal="center" vertical="center"/>
    </xf>
    <xf numFmtId="164" fontId="31" fillId="3" borderId="32" xfId="0" applyNumberFormat="1" applyFont="1" applyFill="1" applyBorder="1" applyAlignment="1">
      <alignment horizontal="center" vertical="center"/>
    </xf>
    <xf numFmtId="0" fontId="21" fillId="2" borderId="7" xfId="0" applyFont="1" applyFill="1" applyBorder="1" applyAlignment="1">
      <alignment horizontal="center" vertical="center"/>
    </xf>
    <xf numFmtId="49" fontId="31" fillId="2" borderId="7" xfId="0" applyNumberFormat="1" applyFont="1" applyFill="1" applyBorder="1" applyAlignment="1">
      <alignment horizontal="center" vertical="center"/>
    </xf>
    <xf numFmtId="0" fontId="21" fillId="0" borderId="7" xfId="3" applyFont="1" applyBorder="1" applyAlignment="1">
      <alignment horizontal="center" vertical="center" wrapText="1"/>
    </xf>
    <xf numFmtId="1" fontId="2" fillId="0" borderId="7" xfId="0" applyNumberFormat="1" applyFont="1" applyBorder="1" applyAlignment="1">
      <alignment horizontal="center" vertical="center"/>
    </xf>
    <xf numFmtId="0" fontId="23" fillId="0" borderId="6" xfId="0" applyFont="1" applyBorder="1" applyAlignment="1">
      <alignment horizontal="left" vertical="top" wrapText="1"/>
    </xf>
    <xf numFmtId="0" fontId="21" fillId="2" borderId="5" xfId="0" applyFont="1" applyFill="1" applyBorder="1" applyAlignment="1">
      <alignment horizontal="center" vertical="center"/>
    </xf>
    <xf numFmtId="0" fontId="21" fillId="3" borderId="0" xfId="1" applyFont="1" applyFill="1" applyAlignment="1">
      <alignment horizontal="center"/>
    </xf>
    <xf numFmtId="0" fontId="21" fillId="3" borderId="0" xfId="1" applyFont="1" applyFill="1" applyAlignment="1">
      <alignment horizontal="left" vertical="top" wrapText="1"/>
    </xf>
    <xf numFmtId="0" fontId="24" fillId="3" borderId="0" xfId="1" applyFont="1" applyFill="1" applyAlignment="1">
      <alignment horizontal="left" wrapText="1"/>
    </xf>
    <xf numFmtId="0" fontId="21" fillId="3" borderId="0" xfId="2" applyFont="1" applyFill="1" applyAlignment="1">
      <alignment horizontal="left" vertical="top" wrapText="1"/>
    </xf>
    <xf numFmtId="0" fontId="24" fillId="3" borderId="0" xfId="2" applyFont="1" applyFill="1" applyAlignment="1">
      <alignment horizontal="left" vertical="top" wrapText="1"/>
    </xf>
    <xf numFmtId="0" fontId="21" fillId="3" borderId="5" xfId="1" applyFont="1" applyFill="1" applyBorder="1" applyAlignment="1">
      <alignment horizontal="center" vertical="center" wrapText="1"/>
    </xf>
    <xf numFmtId="0" fontId="20" fillId="3" borderId="3" xfId="1" applyFont="1" applyFill="1" applyBorder="1" applyAlignment="1">
      <alignment horizontal="left" vertical="top" wrapText="1"/>
    </xf>
    <xf numFmtId="0" fontId="24" fillId="3" borderId="25" xfId="1" applyFont="1" applyFill="1" applyBorder="1" applyAlignment="1">
      <alignment horizontal="center" vertical="center" wrapText="1"/>
    </xf>
    <xf numFmtId="0" fontId="2" fillId="3" borderId="21" xfId="0" applyFont="1" applyFill="1" applyBorder="1" applyAlignment="1">
      <alignment horizontal="center" vertical="center"/>
    </xf>
    <xf numFmtId="2" fontId="9" fillId="3" borderId="8" xfId="0" applyNumberFormat="1" applyFont="1" applyFill="1" applyBorder="1" applyAlignment="1">
      <alignment horizontal="center" vertical="center"/>
    </xf>
    <xf numFmtId="0" fontId="9" fillId="3" borderId="8" xfId="0" applyFont="1" applyFill="1" applyBorder="1" applyAlignment="1">
      <alignment horizontal="left" vertical="center"/>
    </xf>
    <xf numFmtId="0" fontId="8" fillId="3" borderId="8" xfId="0" applyFont="1" applyFill="1" applyBorder="1" applyAlignment="1">
      <alignment horizontal="center" vertical="center" wrapText="1"/>
    </xf>
    <xf numFmtId="0" fontId="9" fillId="3" borderId="8" xfId="0" applyFont="1" applyFill="1" applyBorder="1" applyAlignment="1">
      <alignment horizontal="center" vertical="center"/>
    </xf>
    <xf numFmtId="0" fontId="9" fillId="3" borderId="8" xfId="0" applyFont="1" applyFill="1" applyBorder="1" applyAlignment="1">
      <alignment horizontal="center" vertical="center" wrapText="1"/>
    </xf>
    <xf numFmtId="0" fontId="9" fillId="3" borderId="8" xfId="9" applyFont="1" applyFill="1" applyBorder="1" applyAlignment="1">
      <alignment horizontal="center" vertical="center" wrapText="1"/>
    </xf>
    <xf numFmtId="0" fontId="9" fillId="3" borderId="16" xfId="9" applyFont="1" applyFill="1" applyBorder="1" applyAlignment="1">
      <alignment horizontal="left" vertical="top" wrapText="1"/>
    </xf>
    <xf numFmtId="0" fontId="9" fillId="3" borderId="8" xfId="0" applyFont="1" applyFill="1" applyBorder="1" applyAlignment="1">
      <alignment horizontal="left" vertical="center" wrapText="1"/>
    </xf>
    <xf numFmtId="1" fontId="9" fillId="3" borderId="8" xfId="0" applyNumberFormat="1" applyFont="1" applyFill="1" applyBorder="1" applyAlignment="1">
      <alignment horizontal="center" vertical="center"/>
    </xf>
    <xf numFmtId="0" fontId="5" fillId="3" borderId="8" xfId="0" applyFont="1" applyFill="1" applyBorder="1" applyAlignment="1">
      <alignment horizontal="left" vertical="center"/>
    </xf>
    <xf numFmtId="0" fontId="21" fillId="3" borderId="0" xfId="1" applyFont="1" applyFill="1"/>
    <xf numFmtId="0" fontId="21" fillId="3" borderId="29" xfId="0" applyFont="1" applyFill="1" applyBorder="1" applyAlignment="1">
      <alignment horizontal="center" vertical="center"/>
    </xf>
    <xf numFmtId="0" fontId="21" fillId="3" borderId="7" xfId="1" applyFont="1" applyFill="1" applyBorder="1" applyAlignment="1">
      <alignment horizontal="center" vertical="center" wrapText="1"/>
    </xf>
    <xf numFmtId="2" fontId="31" fillId="3" borderId="7" xfId="0" applyNumberFormat="1" applyFont="1" applyFill="1" applyBorder="1" applyAlignment="1">
      <alignment horizontal="center" vertical="center"/>
    </xf>
    <xf numFmtId="0" fontId="23" fillId="0" borderId="5" xfId="0" applyFont="1" applyBorder="1" applyAlignment="1">
      <alignment horizontal="left" vertical="top" wrapText="1"/>
    </xf>
    <xf numFmtId="0" fontId="2" fillId="0" borderId="33" xfId="0" applyFont="1" applyBorder="1" applyAlignment="1">
      <alignment horizontal="center" vertical="center"/>
    </xf>
    <xf numFmtId="0" fontId="21" fillId="0" borderId="29" xfId="0" applyFont="1" applyBorder="1" applyAlignment="1">
      <alignment horizontal="center" vertical="center"/>
    </xf>
    <xf numFmtId="0" fontId="23" fillId="0" borderId="34" xfId="0" applyFont="1" applyBorder="1" applyAlignment="1">
      <alignment horizontal="right" vertical="top" wrapText="1"/>
    </xf>
    <xf numFmtId="1" fontId="31" fillId="2" borderId="7" xfId="0" applyNumberFormat="1" applyFont="1" applyFill="1" applyBorder="1" applyAlignment="1">
      <alignment horizontal="center" vertical="center"/>
    </xf>
    <xf numFmtId="1" fontId="21" fillId="0" borderId="0" xfId="1" applyNumberFormat="1" applyFont="1"/>
    <xf numFmtId="1" fontId="21" fillId="3" borderId="35" xfId="0" applyNumberFormat="1" applyFont="1" applyFill="1" applyBorder="1" applyAlignment="1">
      <alignment horizontal="center" vertical="center" wrapText="1"/>
    </xf>
    <xf numFmtId="1" fontId="2" fillId="3" borderId="35" xfId="0" applyNumberFormat="1" applyFont="1" applyFill="1" applyBorder="1" applyAlignment="1">
      <alignment horizontal="left" vertical="top" wrapText="1"/>
    </xf>
    <xf numFmtId="1" fontId="21" fillId="3" borderId="35" xfId="0" applyNumberFormat="1" applyFont="1" applyFill="1" applyBorder="1" applyAlignment="1">
      <alignment horizontal="left" vertical="top" wrapText="1"/>
    </xf>
    <xf numFmtId="0" fontId="21" fillId="5" borderId="35" xfId="12" applyFont="1" applyFill="1" applyBorder="1" applyAlignment="1">
      <alignment horizontal="left" vertical="top" wrapText="1"/>
    </xf>
    <xf numFmtId="0" fontId="21" fillId="5" borderId="35" xfId="12" applyFont="1" applyFill="1" applyBorder="1" applyAlignment="1">
      <alignment horizontal="center" vertical="center" wrapText="1"/>
    </xf>
    <xf numFmtId="0" fontId="24" fillId="5" borderId="35" xfId="12" applyFont="1" applyFill="1" applyBorder="1" applyAlignment="1">
      <alignment horizontal="center" vertical="center" wrapText="1"/>
    </xf>
    <xf numFmtId="0" fontId="21" fillId="3" borderId="0" xfId="1" applyFont="1" applyFill="1" applyAlignment="1">
      <alignment horizontal="center" vertical="center"/>
    </xf>
    <xf numFmtId="0" fontId="21" fillId="3" borderId="0" xfId="2" applyFont="1" applyFill="1" applyAlignment="1">
      <alignment horizontal="center" vertical="center" wrapText="1"/>
    </xf>
    <xf numFmtId="0" fontId="21" fillId="3" borderId="35" xfId="1" applyFont="1" applyFill="1" applyBorder="1" applyAlignment="1">
      <alignment horizontal="center" vertical="center" wrapText="1"/>
    </xf>
    <xf numFmtId="0" fontId="20" fillId="3" borderId="35" xfId="1" applyFont="1" applyFill="1" applyBorder="1" applyAlignment="1">
      <alignment horizontal="left" vertical="top" wrapText="1"/>
    </xf>
    <xf numFmtId="0" fontId="24" fillId="3" borderId="35" xfId="1" applyFont="1" applyFill="1" applyBorder="1" applyAlignment="1">
      <alignment horizontal="center" vertical="center" wrapText="1"/>
    </xf>
    <xf numFmtId="0" fontId="21" fillId="3" borderId="35" xfId="0" applyFont="1" applyFill="1" applyBorder="1" applyAlignment="1">
      <alignment horizontal="center" vertical="center"/>
    </xf>
    <xf numFmtId="49" fontId="22" fillId="3" borderId="35" xfId="0" applyNumberFormat="1" applyFont="1" applyFill="1" applyBorder="1" applyAlignment="1">
      <alignment horizontal="center" vertical="center"/>
    </xf>
    <xf numFmtId="0" fontId="24" fillId="3" borderId="35" xfId="0" applyFont="1" applyFill="1" applyBorder="1" applyAlignment="1">
      <alignment horizontal="center" vertical="center" wrapText="1"/>
    </xf>
    <xf numFmtId="0" fontId="24" fillId="3" borderId="35" xfId="14" applyFont="1" applyFill="1" applyBorder="1" applyAlignment="1">
      <alignment horizontal="center" vertical="center" wrapText="1"/>
    </xf>
    <xf numFmtId="164" fontId="21" fillId="3" borderId="35" xfId="0" applyNumberFormat="1" applyFont="1" applyFill="1" applyBorder="1" applyAlignment="1">
      <alignment horizontal="center" vertical="center" wrapText="1"/>
    </xf>
    <xf numFmtId="0" fontId="21" fillId="3" borderId="35" xfId="0" applyFont="1" applyFill="1" applyBorder="1" applyAlignment="1">
      <alignment horizontal="center" vertical="center" wrapText="1"/>
    </xf>
    <xf numFmtId="0" fontId="15" fillId="5" borderId="35" xfId="12" applyFont="1" applyFill="1" applyBorder="1" applyAlignment="1">
      <alignment horizontal="center" vertical="center" wrapText="1"/>
    </xf>
    <xf numFmtId="49" fontId="22" fillId="3" borderId="35" xfId="0" applyNumberFormat="1" applyFont="1" applyFill="1" applyBorder="1" applyAlignment="1">
      <alignment horizontal="center" vertical="center" wrapText="1"/>
    </xf>
    <xf numFmtId="0" fontId="23" fillId="3" borderId="35" xfId="0" applyFont="1" applyFill="1" applyBorder="1" applyAlignment="1">
      <alignment horizontal="left" vertical="top" wrapText="1"/>
    </xf>
    <xf numFmtId="0" fontId="25" fillId="3" borderId="35" xfId="0" applyFont="1" applyFill="1" applyBorder="1" applyAlignment="1">
      <alignment horizontal="center" vertical="center" wrapText="1"/>
    </xf>
    <xf numFmtId="0" fontId="21" fillId="3" borderId="35" xfId="1" applyFont="1" applyFill="1" applyBorder="1" applyAlignment="1">
      <alignment horizontal="center" vertical="center"/>
    </xf>
    <xf numFmtId="164" fontId="28" fillId="3" borderId="35" xfId="0" applyNumberFormat="1" applyFont="1" applyFill="1" applyBorder="1" applyAlignment="1">
      <alignment horizontal="center" vertical="center" wrapText="1"/>
    </xf>
    <xf numFmtId="0" fontId="21" fillId="3" borderId="35" xfId="14" applyFont="1" applyFill="1" applyBorder="1" applyAlignment="1">
      <alignment horizontal="center" vertical="center" wrapText="1"/>
    </xf>
    <xf numFmtId="0" fontId="21" fillId="3" borderId="35" xfId="1" applyFont="1" applyFill="1" applyBorder="1"/>
    <xf numFmtId="0" fontId="24" fillId="3" borderId="35" xfId="1" applyFont="1" applyFill="1" applyBorder="1" applyAlignment="1">
      <alignment horizontal="left" wrapText="1"/>
    </xf>
    <xf numFmtId="0" fontId="20" fillId="5" borderId="35" xfId="12" applyFont="1" applyFill="1" applyBorder="1" applyAlignment="1">
      <alignment horizontal="center" vertical="center" wrapText="1"/>
    </xf>
    <xf numFmtId="49" fontId="27" fillId="3" borderId="35" xfId="0" applyNumberFormat="1" applyFont="1" applyFill="1" applyBorder="1" applyAlignment="1">
      <alignment horizontal="center" vertical="center" wrapText="1"/>
    </xf>
    <xf numFmtId="0" fontId="28" fillId="3" borderId="35" xfId="0" applyFont="1" applyFill="1" applyBorder="1" applyAlignment="1">
      <alignment horizontal="left" vertical="top" wrapText="1"/>
    </xf>
    <xf numFmtId="0" fontId="25" fillId="3" borderId="35" xfId="0" applyFont="1" applyFill="1" applyBorder="1" applyAlignment="1">
      <alignment horizontal="center" vertical="center"/>
    </xf>
    <xf numFmtId="0" fontId="28" fillId="3" borderId="35" xfId="0" applyFont="1" applyFill="1" applyBorder="1" applyAlignment="1">
      <alignment horizontal="center" vertical="center"/>
    </xf>
    <xf numFmtId="49" fontId="29" fillId="3" borderId="35" xfId="0" applyNumberFormat="1" applyFont="1" applyFill="1" applyBorder="1" applyAlignment="1">
      <alignment horizontal="center" vertical="center" wrapText="1"/>
    </xf>
    <xf numFmtId="164" fontId="25" fillId="3" borderId="35" xfId="0" applyNumberFormat="1" applyFont="1" applyFill="1" applyBorder="1" applyAlignment="1">
      <alignment horizontal="center" vertical="center" wrapText="1"/>
    </xf>
    <xf numFmtId="49" fontId="27" fillId="3" borderId="35" xfId="0" applyNumberFormat="1" applyFont="1" applyFill="1" applyBorder="1" applyAlignment="1">
      <alignment horizontal="center" vertical="center"/>
    </xf>
    <xf numFmtId="49" fontId="29" fillId="3" borderId="35" xfId="0" applyNumberFormat="1" applyFont="1" applyFill="1" applyBorder="1" applyAlignment="1">
      <alignment horizontal="center" vertical="center"/>
    </xf>
    <xf numFmtId="0" fontId="24" fillId="3" borderId="35" xfId="0" applyFont="1" applyFill="1" applyBorder="1" applyAlignment="1">
      <alignment horizontal="center" vertical="center"/>
    </xf>
    <xf numFmtId="0" fontId="40" fillId="3" borderId="35" xfId="0" applyFont="1" applyFill="1" applyBorder="1" applyAlignment="1">
      <alignment horizontal="left" vertical="top" wrapText="1"/>
    </xf>
    <xf numFmtId="0" fontId="21" fillId="3" borderId="35" xfId="0" applyFont="1" applyFill="1" applyBorder="1" applyAlignment="1">
      <alignment horizontal="left" vertical="top" wrapText="1"/>
    </xf>
    <xf numFmtId="1" fontId="41" fillId="2" borderId="7" xfId="0" applyNumberFormat="1" applyFont="1" applyFill="1" applyBorder="1" applyAlignment="1">
      <alignment horizontal="center" vertical="center"/>
    </xf>
    <xf numFmtId="2" fontId="41" fillId="3" borderId="7" xfId="0" applyNumberFormat="1" applyFont="1" applyFill="1" applyBorder="1" applyAlignment="1">
      <alignment horizontal="center" vertical="center"/>
    </xf>
    <xf numFmtId="0" fontId="21" fillId="0" borderId="5" xfId="1" applyFont="1" applyBorder="1" applyAlignment="1">
      <alignment horizontal="center" vertical="center" wrapText="1"/>
    </xf>
    <xf numFmtId="0" fontId="21" fillId="0" borderId="6" xfId="1" applyFont="1" applyBorder="1" applyAlignment="1">
      <alignment horizontal="center" vertical="center" wrapText="1"/>
    </xf>
    <xf numFmtId="0" fontId="21" fillId="0" borderId="5" xfId="1" applyFont="1" applyBorder="1" applyAlignment="1">
      <alignment horizontal="center" vertical="center" textRotation="90" wrapText="1"/>
    </xf>
    <xf numFmtId="0" fontId="21" fillId="0" borderId="6" xfId="1" applyFont="1" applyBorder="1" applyAlignment="1">
      <alignment horizontal="center" vertical="center" textRotation="90" wrapText="1"/>
    </xf>
    <xf numFmtId="0" fontId="20" fillId="0" borderId="0" xfId="2" applyFont="1" applyAlignment="1">
      <alignment horizontal="left" vertical="top" wrapText="1"/>
    </xf>
    <xf numFmtId="0" fontId="20" fillId="0" borderId="0" xfId="1" applyFont="1" applyAlignment="1">
      <alignment horizontal="center"/>
    </xf>
    <xf numFmtId="0" fontId="20" fillId="0" borderId="9" xfId="1" applyFont="1" applyBorder="1" applyAlignment="1">
      <alignment horizontal="center" vertical="top" wrapText="1"/>
    </xf>
    <xf numFmtId="0" fontId="11" fillId="0" borderId="1" xfId="1" applyFont="1" applyBorder="1" applyAlignment="1">
      <alignment horizontal="center"/>
    </xf>
    <xf numFmtId="0" fontId="20" fillId="0" borderId="0" xfId="1" applyFont="1" applyAlignment="1">
      <alignment horizontal="left" wrapText="1"/>
    </xf>
    <xf numFmtId="0" fontId="21" fillId="0" borderId="0" xfId="2" applyFont="1" applyAlignment="1">
      <alignment horizontal="left" vertical="top" wrapText="1"/>
    </xf>
    <xf numFmtId="0" fontId="10" fillId="7" borderId="8" xfId="0" applyFont="1" applyFill="1" applyBorder="1" applyAlignment="1">
      <alignment horizontal="center" vertical="center"/>
    </xf>
    <xf numFmtId="0" fontId="10" fillId="7" borderId="8" xfId="9" applyFont="1" applyFill="1" applyBorder="1" applyAlignment="1">
      <alignment horizontal="center" vertical="center"/>
    </xf>
    <xf numFmtId="0" fontId="21" fillId="3" borderId="3" xfId="1" applyFont="1" applyFill="1" applyBorder="1" applyAlignment="1">
      <alignment horizontal="center" vertical="center" wrapText="1"/>
    </xf>
    <xf numFmtId="0" fontId="21" fillId="3" borderId="25" xfId="1" applyFont="1" applyFill="1" applyBorder="1" applyAlignment="1">
      <alignment horizontal="center" vertical="center" wrapText="1"/>
    </xf>
    <xf numFmtId="0" fontId="20" fillId="3" borderId="0" xfId="1" applyFont="1" applyFill="1" applyAlignment="1">
      <alignment horizontal="center"/>
    </xf>
    <xf numFmtId="0" fontId="20" fillId="3" borderId="9" xfId="1" applyFont="1" applyFill="1" applyBorder="1" applyAlignment="1">
      <alignment horizontal="center" vertical="top" wrapText="1"/>
    </xf>
    <xf numFmtId="0" fontId="14" fillId="3" borderId="1" xfId="1" applyFont="1" applyFill="1" applyBorder="1" applyAlignment="1">
      <alignment horizontal="center"/>
    </xf>
    <xf numFmtId="0" fontId="20" fillId="3" borderId="0" xfId="1" applyFont="1" applyFill="1" applyAlignment="1">
      <alignment horizontal="left" wrapText="1"/>
    </xf>
    <xf numFmtId="0" fontId="20" fillId="3" borderId="0" xfId="2" applyFont="1" applyFill="1" applyAlignment="1">
      <alignment horizontal="left" vertical="top" wrapText="1"/>
    </xf>
    <xf numFmtId="0" fontId="21" fillId="3" borderId="0" xfId="2" applyFont="1" applyFill="1" applyAlignment="1">
      <alignment horizontal="left" vertical="top" wrapText="1"/>
    </xf>
    <xf numFmtId="0" fontId="21" fillId="3" borderId="5" xfId="1" applyFont="1" applyFill="1" applyBorder="1" applyAlignment="1">
      <alignment horizontal="center" vertical="center" wrapText="1"/>
    </xf>
    <xf numFmtId="0" fontId="21" fillId="3" borderId="6" xfId="1" applyFont="1" applyFill="1" applyBorder="1" applyAlignment="1">
      <alignment horizontal="center" vertical="center" wrapText="1"/>
    </xf>
    <xf numFmtId="0" fontId="21" fillId="3" borderId="14" xfId="1" applyFont="1" applyFill="1" applyBorder="1" applyAlignment="1">
      <alignment horizontal="center" vertical="center" wrapText="1"/>
    </xf>
    <xf numFmtId="0" fontId="21" fillId="3" borderId="1" xfId="1" applyFont="1" applyFill="1" applyBorder="1" applyAlignment="1">
      <alignment horizontal="center" vertical="center" wrapText="1"/>
    </xf>
    <xf numFmtId="0" fontId="21" fillId="3" borderId="24" xfId="1" applyFont="1" applyFill="1" applyBorder="1" applyAlignment="1">
      <alignment horizontal="center" vertical="center" wrapText="1"/>
    </xf>
    <xf numFmtId="0" fontId="21" fillId="3" borderId="9" xfId="1" applyFont="1" applyFill="1" applyBorder="1" applyAlignment="1">
      <alignment horizontal="center" vertical="center" wrapText="1"/>
    </xf>
    <xf numFmtId="0" fontId="21" fillId="3" borderId="5" xfId="1" applyFont="1" applyFill="1" applyBorder="1" applyAlignment="1">
      <alignment horizontal="center" vertical="center" textRotation="90" wrapText="1"/>
    </xf>
    <xf numFmtId="0" fontId="21" fillId="3" borderId="6" xfId="1" applyFont="1" applyFill="1" applyBorder="1" applyAlignment="1">
      <alignment horizontal="center" vertical="center" textRotation="90" wrapText="1"/>
    </xf>
    <xf numFmtId="0" fontId="20" fillId="5" borderId="35" xfId="12" applyFont="1" applyFill="1" applyBorder="1" applyAlignment="1">
      <alignment horizontal="center" vertical="center" wrapText="1"/>
    </xf>
    <xf numFmtId="0" fontId="21" fillId="3" borderId="35" xfId="1" applyFont="1" applyFill="1" applyBorder="1" applyAlignment="1">
      <alignment horizontal="center" vertical="center" wrapText="1"/>
    </xf>
    <xf numFmtId="0" fontId="21" fillId="3" borderId="28" xfId="1" applyFont="1" applyFill="1" applyBorder="1" applyAlignment="1">
      <alignment horizontal="center" vertical="center" wrapText="1"/>
    </xf>
    <xf numFmtId="0" fontId="21" fillId="3" borderId="28" xfId="1" applyFont="1" applyFill="1" applyBorder="1" applyAlignment="1">
      <alignment horizontal="center" vertical="center" textRotation="90" wrapText="1"/>
    </xf>
    <xf numFmtId="0" fontId="15" fillId="5" borderId="35" xfId="12" applyFont="1" applyFill="1" applyBorder="1" applyAlignment="1">
      <alignment horizontal="center" vertical="center" wrapText="1"/>
    </xf>
    <xf numFmtId="0" fontId="21" fillId="3" borderId="15" xfId="1" applyFont="1" applyFill="1" applyBorder="1" applyAlignment="1">
      <alignment horizontal="center" vertical="center" wrapText="1"/>
    </xf>
    <xf numFmtId="0" fontId="21" fillId="3" borderId="29" xfId="1" applyFont="1" applyFill="1" applyBorder="1" applyAlignment="1">
      <alignment horizontal="center" vertical="center" wrapText="1"/>
    </xf>
    <xf numFmtId="0" fontId="21" fillId="3" borderId="0" xfId="1" applyFont="1" applyFill="1" applyAlignment="1">
      <alignment horizontal="center" vertical="center" wrapText="1"/>
    </xf>
    <xf numFmtId="0" fontId="21" fillId="3" borderId="2" xfId="1" applyFont="1" applyFill="1" applyBorder="1" applyAlignment="1">
      <alignment horizontal="center" vertical="center" wrapText="1"/>
    </xf>
    <xf numFmtId="1" fontId="20" fillId="3" borderId="35" xfId="0" applyNumberFormat="1" applyFont="1" applyFill="1" applyBorder="1" applyAlignment="1">
      <alignment horizontal="center" vertical="center" wrapText="1"/>
    </xf>
    <xf numFmtId="0" fontId="21" fillId="0" borderId="3" xfId="1" applyFont="1" applyBorder="1" applyAlignment="1">
      <alignment horizontal="center" vertical="center" wrapText="1"/>
    </xf>
    <xf numFmtId="0" fontId="21" fillId="0" borderId="4" xfId="1" applyFont="1" applyBorder="1" applyAlignment="1">
      <alignment horizontal="center" vertical="center" wrapText="1"/>
    </xf>
    <xf numFmtId="0" fontId="21" fillId="0" borderId="14" xfId="1" applyFont="1" applyBorder="1" applyAlignment="1">
      <alignment horizontal="center" vertical="center" wrapText="1"/>
    </xf>
    <xf numFmtId="0" fontId="21" fillId="0" borderId="15" xfId="1" applyFont="1" applyBorder="1" applyAlignment="1">
      <alignment horizontal="center" vertical="center" wrapText="1"/>
    </xf>
    <xf numFmtId="0" fontId="21" fillId="0" borderId="24" xfId="1" applyFont="1" applyBorder="1" applyAlignment="1">
      <alignment horizontal="center" vertical="center" wrapText="1"/>
    </xf>
    <xf numFmtId="0" fontId="21" fillId="0" borderId="10" xfId="1" applyFont="1" applyBorder="1" applyAlignment="1">
      <alignment horizontal="center" vertical="center" wrapText="1"/>
    </xf>
    <xf numFmtId="164" fontId="42" fillId="3" borderId="35" xfId="0" applyNumberFormat="1" applyFont="1" applyFill="1" applyBorder="1" applyAlignment="1">
      <alignment horizontal="center" vertical="center" wrapText="1"/>
    </xf>
    <xf numFmtId="0" fontId="42" fillId="3" borderId="35" xfId="0" applyFont="1" applyFill="1" applyBorder="1" applyAlignment="1">
      <alignment horizontal="center" vertical="center" wrapText="1"/>
    </xf>
  </cellXfs>
  <cellStyles count="15">
    <cellStyle name="Excel Built-in Normal" xfId="9" xr:uid="{0046B250-10DF-4D4C-8990-C2A8B7A70932}"/>
    <cellStyle name="Excel Built-in Normal 2" xfId="11" xr:uid="{496025E9-07AE-4266-96F7-07ED00CEA6AE}"/>
    <cellStyle name="Explanatory Text" xfId="12" builtinId="53"/>
    <cellStyle name="Komats 2" xfId="7" xr:uid="{7B9B24F2-A074-474F-BB1F-010A5ADF91BD}"/>
    <cellStyle name="Normal" xfId="0" builtinId="0"/>
    <cellStyle name="Normal 10" xfId="4" xr:uid="{5343DBF7-A127-43E5-9F3C-ADC38971112B}"/>
    <cellStyle name="Normal 17" xfId="2" xr:uid="{6A4D5430-F1F5-4F2C-B87E-A3B5EC9370D2}"/>
    <cellStyle name="Normal 3" xfId="1" xr:uid="{FB82202B-6B5D-4FEE-993B-2B366A7B8861}"/>
    <cellStyle name="Normal 3 2" xfId="10" xr:uid="{B7A4576D-0D30-4C9B-A0D9-733B1127EFCC}"/>
    <cellStyle name="Normal 3 4" xfId="3" xr:uid="{A2FA9995-AEF2-4872-B84A-6464240946BC}"/>
    <cellStyle name="Normal_RS_spec_vent_17.05" xfId="13" xr:uid="{18B15A44-B347-4810-A824-78B01F2A1A3E}"/>
    <cellStyle name="Parastais_Lapa1" xfId="5" xr:uid="{B7B62CF7-F3F0-4C08-855C-9EC88A140F65}"/>
    <cellStyle name="Parasts 2 2" xfId="6" xr:uid="{F25219B0-931D-487B-A170-0FA41B9CBB47}"/>
    <cellStyle name="Parasts 3" xfId="14" xr:uid="{97F55A7A-2D30-43AD-AF7B-18098F4232BE}"/>
    <cellStyle name="Обычный_tame 2" xfId="8" xr:uid="{0D26942E-3D50-4EA8-B4A9-A56657D3B8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5C150-1041-4FFD-8052-B7BC5AF6AC8B}">
  <sheetPr>
    <pageSetUpPr fitToPage="1"/>
  </sheetPr>
  <dimension ref="A1:E31"/>
  <sheetViews>
    <sheetView zoomScale="90" zoomScaleNormal="90" workbookViewId="0">
      <selection activeCell="G24" sqref="G24"/>
    </sheetView>
  </sheetViews>
  <sheetFormatPr defaultColWidth="9.140625" defaultRowHeight="14.25" x14ac:dyDescent="0.2"/>
  <cols>
    <col min="1" max="1" width="7.85546875" style="38" customWidth="1"/>
    <col min="2" max="2" width="6.7109375" style="38" customWidth="1"/>
    <col min="3" max="3" width="61.42578125" style="49" customWidth="1"/>
    <col min="4" max="4" width="8.140625" style="39" customWidth="1"/>
    <col min="5" max="5" width="9.5703125" style="38" customWidth="1"/>
    <col min="6" max="245" width="9.140625" style="38"/>
    <col min="246" max="246" width="11.28515625" style="38" customWidth="1"/>
    <col min="247" max="247" width="6.7109375" style="38" customWidth="1"/>
    <col min="248" max="248" width="55" style="38" customWidth="1"/>
    <col min="249" max="249" width="8.140625" style="38" customWidth="1"/>
    <col min="250" max="250" width="9.5703125" style="38" customWidth="1"/>
    <col min="251" max="251" width="6" style="38" customWidth="1"/>
    <col min="252" max="252" width="6.7109375" style="38" customWidth="1"/>
    <col min="253" max="253" width="7.28515625" style="38" customWidth="1"/>
    <col min="254" max="254" width="7.5703125" style="38" customWidth="1"/>
    <col min="255" max="255" width="7.140625" style="38" customWidth="1"/>
    <col min="256" max="256" width="8.28515625" style="38" customWidth="1"/>
    <col min="257" max="257" width="10.28515625" style="38" customWidth="1"/>
    <col min="258" max="258" width="11" style="38" customWidth="1"/>
    <col min="259" max="259" width="10.140625" style="38" customWidth="1"/>
    <col min="260" max="260" width="8.5703125" style="38" customWidth="1"/>
    <col min="261" max="261" width="10.28515625" style="38" customWidth="1"/>
    <col min="262" max="501" width="9.140625" style="38"/>
    <col min="502" max="502" width="11.28515625" style="38" customWidth="1"/>
    <col min="503" max="503" width="6.7109375" style="38" customWidth="1"/>
    <col min="504" max="504" width="55" style="38" customWidth="1"/>
    <col min="505" max="505" width="8.140625" style="38" customWidth="1"/>
    <col min="506" max="506" width="9.5703125" style="38" customWidth="1"/>
    <col min="507" max="507" width="6" style="38" customWidth="1"/>
    <col min="508" max="508" width="6.7109375" style="38" customWidth="1"/>
    <col min="509" max="509" width="7.28515625" style="38" customWidth="1"/>
    <col min="510" max="510" width="7.5703125" style="38" customWidth="1"/>
    <col min="511" max="511" width="7.140625" style="38" customWidth="1"/>
    <col min="512" max="512" width="8.28515625" style="38" customWidth="1"/>
    <col min="513" max="513" width="10.28515625" style="38" customWidth="1"/>
    <col min="514" max="514" width="11" style="38" customWidth="1"/>
    <col min="515" max="515" width="10.140625" style="38" customWidth="1"/>
    <col min="516" max="516" width="8.5703125" style="38" customWidth="1"/>
    <col min="517" max="517" width="10.28515625" style="38" customWidth="1"/>
    <col min="518" max="757" width="9.140625" style="38"/>
    <col min="758" max="758" width="11.28515625" style="38" customWidth="1"/>
    <col min="759" max="759" width="6.7109375" style="38" customWidth="1"/>
    <col min="760" max="760" width="55" style="38" customWidth="1"/>
    <col min="761" max="761" width="8.140625" style="38" customWidth="1"/>
    <col min="762" max="762" width="9.5703125" style="38" customWidth="1"/>
    <col min="763" max="763" width="6" style="38" customWidth="1"/>
    <col min="764" max="764" width="6.7109375" style="38" customWidth="1"/>
    <col min="765" max="765" width="7.28515625" style="38" customWidth="1"/>
    <col min="766" max="766" width="7.5703125" style="38" customWidth="1"/>
    <col min="767" max="767" width="7.140625" style="38" customWidth="1"/>
    <col min="768" max="768" width="8.28515625" style="38" customWidth="1"/>
    <col min="769" max="769" width="10.28515625" style="38" customWidth="1"/>
    <col min="770" max="770" width="11" style="38" customWidth="1"/>
    <col min="771" max="771" width="10.140625" style="38" customWidth="1"/>
    <col min="772" max="772" width="8.5703125" style="38" customWidth="1"/>
    <col min="773" max="773" width="10.28515625" style="38" customWidth="1"/>
    <col min="774" max="1013" width="9.140625" style="38"/>
    <col min="1014" max="1014" width="11.28515625" style="38" customWidth="1"/>
    <col min="1015" max="1015" width="6.7109375" style="38" customWidth="1"/>
    <col min="1016" max="1016" width="55" style="38" customWidth="1"/>
    <col min="1017" max="1017" width="8.140625" style="38" customWidth="1"/>
    <col min="1018" max="1018" width="9.5703125" style="38" customWidth="1"/>
    <col min="1019" max="1019" width="6" style="38" customWidth="1"/>
    <col min="1020" max="1020" width="6.7109375" style="38" customWidth="1"/>
    <col min="1021" max="1021" width="7.28515625" style="38" customWidth="1"/>
    <col min="1022" max="1022" width="7.5703125" style="38" customWidth="1"/>
    <col min="1023" max="1023" width="7.140625" style="38" customWidth="1"/>
    <col min="1024" max="1024" width="8.28515625" style="38" customWidth="1"/>
    <col min="1025" max="1025" width="10.28515625" style="38" customWidth="1"/>
    <col min="1026" max="1026" width="11" style="38" customWidth="1"/>
    <col min="1027" max="1027" width="10.140625" style="38" customWidth="1"/>
    <col min="1028" max="1028" width="8.5703125" style="38" customWidth="1"/>
    <col min="1029" max="1029" width="10.28515625" style="38" customWidth="1"/>
    <col min="1030" max="1269" width="9.140625" style="38"/>
    <col min="1270" max="1270" width="11.28515625" style="38" customWidth="1"/>
    <col min="1271" max="1271" width="6.7109375" style="38" customWidth="1"/>
    <col min="1272" max="1272" width="55" style="38" customWidth="1"/>
    <col min="1273" max="1273" width="8.140625" style="38" customWidth="1"/>
    <col min="1274" max="1274" width="9.5703125" style="38" customWidth="1"/>
    <col min="1275" max="1275" width="6" style="38" customWidth="1"/>
    <col min="1276" max="1276" width="6.7109375" style="38" customWidth="1"/>
    <col min="1277" max="1277" width="7.28515625" style="38" customWidth="1"/>
    <col min="1278" max="1278" width="7.5703125" style="38" customWidth="1"/>
    <col min="1279" max="1279" width="7.140625" style="38" customWidth="1"/>
    <col min="1280" max="1280" width="8.28515625" style="38" customWidth="1"/>
    <col min="1281" max="1281" width="10.28515625" style="38" customWidth="1"/>
    <col min="1282" max="1282" width="11" style="38" customWidth="1"/>
    <col min="1283" max="1283" width="10.140625" style="38" customWidth="1"/>
    <col min="1284" max="1284" width="8.5703125" style="38" customWidth="1"/>
    <col min="1285" max="1285" width="10.28515625" style="38" customWidth="1"/>
    <col min="1286" max="1525" width="9.140625" style="38"/>
    <col min="1526" max="1526" width="11.28515625" style="38" customWidth="1"/>
    <col min="1527" max="1527" width="6.7109375" style="38" customWidth="1"/>
    <col min="1528" max="1528" width="55" style="38" customWidth="1"/>
    <col min="1529" max="1529" width="8.140625" style="38" customWidth="1"/>
    <col min="1530" max="1530" width="9.5703125" style="38" customWidth="1"/>
    <col min="1531" max="1531" width="6" style="38" customWidth="1"/>
    <col min="1532" max="1532" width="6.7109375" style="38" customWidth="1"/>
    <col min="1533" max="1533" width="7.28515625" style="38" customWidth="1"/>
    <col min="1534" max="1534" width="7.5703125" style="38" customWidth="1"/>
    <col min="1535" max="1535" width="7.140625" style="38" customWidth="1"/>
    <col min="1536" max="1536" width="8.28515625" style="38" customWidth="1"/>
    <col min="1537" max="1537" width="10.28515625" style="38" customWidth="1"/>
    <col min="1538" max="1538" width="11" style="38" customWidth="1"/>
    <col min="1539" max="1539" width="10.140625" style="38" customWidth="1"/>
    <col min="1540" max="1540" width="8.5703125" style="38" customWidth="1"/>
    <col min="1541" max="1541" width="10.28515625" style="38" customWidth="1"/>
    <col min="1542" max="1781" width="9.140625" style="38"/>
    <col min="1782" max="1782" width="11.28515625" style="38" customWidth="1"/>
    <col min="1783" max="1783" width="6.7109375" style="38" customWidth="1"/>
    <col min="1784" max="1784" width="55" style="38" customWidth="1"/>
    <col min="1785" max="1785" width="8.140625" style="38" customWidth="1"/>
    <col min="1786" max="1786" width="9.5703125" style="38" customWidth="1"/>
    <col min="1787" max="1787" width="6" style="38" customWidth="1"/>
    <col min="1788" max="1788" width="6.7109375" style="38" customWidth="1"/>
    <col min="1789" max="1789" width="7.28515625" style="38" customWidth="1"/>
    <col min="1790" max="1790" width="7.5703125" style="38" customWidth="1"/>
    <col min="1791" max="1791" width="7.140625" style="38" customWidth="1"/>
    <col min="1792" max="1792" width="8.28515625" style="38" customWidth="1"/>
    <col min="1793" max="1793" width="10.28515625" style="38" customWidth="1"/>
    <col min="1794" max="1794" width="11" style="38" customWidth="1"/>
    <col min="1795" max="1795" width="10.140625" style="38" customWidth="1"/>
    <col min="1796" max="1796" width="8.5703125" style="38" customWidth="1"/>
    <col min="1797" max="1797" width="10.28515625" style="38" customWidth="1"/>
    <col min="1798" max="2037" width="9.140625" style="38"/>
    <col min="2038" max="2038" width="11.28515625" style="38" customWidth="1"/>
    <col min="2039" max="2039" width="6.7109375" style="38" customWidth="1"/>
    <col min="2040" max="2040" width="55" style="38" customWidth="1"/>
    <col min="2041" max="2041" width="8.140625" style="38" customWidth="1"/>
    <col min="2042" max="2042" width="9.5703125" style="38" customWidth="1"/>
    <col min="2043" max="2043" width="6" style="38" customWidth="1"/>
    <col min="2044" max="2044" width="6.7109375" style="38" customWidth="1"/>
    <col min="2045" max="2045" width="7.28515625" style="38" customWidth="1"/>
    <col min="2046" max="2046" width="7.5703125" style="38" customWidth="1"/>
    <col min="2047" max="2047" width="7.140625" style="38" customWidth="1"/>
    <col min="2048" max="2048" width="8.28515625" style="38" customWidth="1"/>
    <col min="2049" max="2049" width="10.28515625" style="38" customWidth="1"/>
    <col min="2050" max="2050" width="11" style="38" customWidth="1"/>
    <col min="2051" max="2051" width="10.140625" style="38" customWidth="1"/>
    <col min="2052" max="2052" width="8.5703125" style="38" customWidth="1"/>
    <col min="2053" max="2053" width="10.28515625" style="38" customWidth="1"/>
    <col min="2054" max="2293" width="9.140625" style="38"/>
    <col min="2294" max="2294" width="11.28515625" style="38" customWidth="1"/>
    <col min="2295" max="2295" width="6.7109375" style="38" customWidth="1"/>
    <col min="2296" max="2296" width="55" style="38" customWidth="1"/>
    <col min="2297" max="2297" width="8.140625" style="38" customWidth="1"/>
    <col min="2298" max="2298" width="9.5703125" style="38" customWidth="1"/>
    <col min="2299" max="2299" width="6" style="38" customWidth="1"/>
    <col min="2300" max="2300" width="6.7109375" style="38" customWidth="1"/>
    <col min="2301" max="2301" width="7.28515625" style="38" customWidth="1"/>
    <col min="2302" max="2302" width="7.5703125" style="38" customWidth="1"/>
    <col min="2303" max="2303" width="7.140625" style="38" customWidth="1"/>
    <col min="2304" max="2304" width="8.28515625" style="38" customWidth="1"/>
    <col min="2305" max="2305" width="10.28515625" style="38" customWidth="1"/>
    <col min="2306" max="2306" width="11" style="38" customWidth="1"/>
    <col min="2307" max="2307" width="10.140625" style="38" customWidth="1"/>
    <col min="2308" max="2308" width="8.5703125" style="38" customWidth="1"/>
    <col min="2309" max="2309" width="10.28515625" style="38" customWidth="1"/>
    <col min="2310" max="2549" width="9.140625" style="38"/>
    <col min="2550" max="2550" width="11.28515625" style="38" customWidth="1"/>
    <col min="2551" max="2551" width="6.7109375" style="38" customWidth="1"/>
    <col min="2552" max="2552" width="55" style="38" customWidth="1"/>
    <col min="2553" max="2553" width="8.140625" style="38" customWidth="1"/>
    <col min="2554" max="2554" width="9.5703125" style="38" customWidth="1"/>
    <col min="2555" max="2555" width="6" style="38" customWidth="1"/>
    <col min="2556" max="2556" width="6.7109375" style="38" customWidth="1"/>
    <col min="2557" max="2557" width="7.28515625" style="38" customWidth="1"/>
    <col min="2558" max="2558" width="7.5703125" style="38" customWidth="1"/>
    <col min="2559" max="2559" width="7.140625" style="38" customWidth="1"/>
    <col min="2560" max="2560" width="8.28515625" style="38" customWidth="1"/>
    <col min="2561" max="2561" width="10.28515625" style="38" customWidth="1"/>
    <col min="2562" max="2562" width="11" style="38" customWidth="1"/>
    <col min="2563" max="2563" width="10.140625" style="38" customWidth="1"/>
    <col min="2564" max="2564" width="8.5703125" style="38" customWidth="1"/>
    <col min="2565" max="2565" width="10.28515625" style="38" customWidth="1"/>
    <col min="2566" max="2805" width="9.140625" style="38"/>
    <col min="2806" max="2806" width="11.28515625" style="38" customWidth="1"/>
    <col min="2807" max="2807" width="6.7109375" style="38" customWidth="1"/>
    <col min="2808" max="2808" width="55" style="38" customWidth="1"/>
    <col min="2809" max="2809" width="8.140625" style="38" customWidth="1"/>
    <col min="2810" max="2810" width="9.5703125" style="38" customWidth="1"/>
    <col min="2811" max="2811" width="6" style="38" customWidth="1"/>
    <col min="2812" max="2812" width="6.7109375" style="38" customWidth="1"/>
    <col min="2813" max="2813" width="7.28515625" style="38" customWidth="1"/>
    <col min="2814" max="2814" width="7.5703125" style="38" customWidth="1"/>
    <col min="2815" max="2815" width="7.140625" style="38" customWidth="1"/>
    <col min="2816" max="2816" width="8.28515625" style="38" customWidth="1"/>
    <col min="2817" max="2817" width="10.28515625" style="38" customWidth="1"/>
    <col min="2818" max="2818" width="11" style="38" customWidth="1"/>
    <col min="2819" max="2819" width="10.140625" style="38" customWidth="1"/>
    <col min="2820" max="2820" width="8.5703125" style="38" customWidth="1"/>
    <col min="2821" max="2821" width="10.28515625" style="38" customWidth="1"/>
    <col min="2822" max="3061" width="9.140625" style="38"/>
    <col min="3062" max="3062" width="11.28515625" style="38" customWidth="1"/>
    <col min="3063" max="3063" width="6.7109375" style="38" customWidth="1"/>
    <col min="3064" max="3064" width="55" style="38" customWidth="1"/>
    <col min="3065" max="3065" width="8.140625" style="38" customWidth="1"/>
    <col min="3066" max="3066" width="9.5703125" style="38" customWidth="1"/>
    <col min="3067" max="3067" width="6" style="38" customWidth="1"/>
    <col min="3068" max="3068" width="6.7109375" style="38" customWidth="1"/>
    <col min="3069" max="3069" width="7.28515625" style="38" customWidth="1"/>
    <col min="3070" max="3070" width="7.5703125" style="38" customWidth="1"/>
    <col min="3071" max="3071" width="7.140625" style="38" customWidth="1"/>
    <col min="3072" max="3072" width="8.28515625" style="38" customWidth="1"/>
    <col min="3073" max="3073" width="10.28515625" style="38" customWidth="1"/>
    <col min="3074" max="3074" width="11" style="38" customWidth="1"/>
    <col min="3075" max="3075" width="10.140625" style="38" customWidth="1"/>
    <col min="3076" max="3076" width="8.5703125" style="38" customWidth="1"/>
    <col min="3077" max="3077" width="10.28515625" style="38" customWidth="1"/>
    <col min="3078" max="3317" width="9.140625" style="38"/>
    <col min="3318" max="3318" width="11.28515625" style="38" customWidth="1"/>
    <col min="3319" max="3319" width="6.7109375" style="38" customWidth="1"/>
    <col min="3320" max="3320" width="55" style="38" customWidth="1"/>
    <col min="3321" max="3321" width="8.140625" style="38" customWidth="1"/>
    <col min="3322" max="3322" width="9.5703125" style="38" customWidth="1"/>
    <col min="3323" max="3323" width="6" style="38" customWidth="1"/>
    <col min="3324" max="3324" width="6.7109375" style="38" customWidth="1"/>
    <col min="3325" max="3325" width="7.28515625" style="38" customWidth="1"/>
    <col min="3326" max="3326" width="7.5703125" style="38" customWidth="1"/>
    <col min="3327" max="3327" width="7.140625" style="38" customWidth="1"/>
    <col min="3328" max="3328" width="8.28515625" style="38" customWidth="1"/>
    <col min="3329" max="3329" width="10.28515625" style="38" customWidth="1"/>
    <col min="3330" max="3330" width="11" style="38" customWidth="1"/>
    <col min="3331" max="3331" width="10.140625" style="38" customWidth="1"/>
    <col min="3332" max="3332" width="8.5703125" style="38" customWidth="1"/>
    <col min="3333" max="3333" width="10.28515625" style="38" customWidth="1"/>
    <col min="3334" max="3573" width="9.140625" style="38"/>
    <col min="3574" max="3574" width="11.28515625" style="38" customWidth="1"/>
    <col min="3575" max="3575" width="6.7109375" style="38" customWidth="1"/>
    <col min="3576" max="3576" width="55" style="38" customWidth="1"/>
    <col min="3577" max="3577" width="8.140625" style="38" customWidth="1"/>
    <col min="3578" max="3578" width="9.5703125" style="38" customWidth="1"/>
    <col min="3579" max="3579" width="6" style="38" customWidth="1"/>
    <col min="3580" max="3580" width="6.7109375" style="38" customWidth="1"/>
    <col min="3581" max="3581" width="7.28515625" style="38" customWidth="1"/>
    <col min="3582" max="3582" width="7.5703125" style="38" customWidth="1"/>
    <col min="3583" max="3583" width="7.140625" style="38" customWidth="1"/>
    <col min="3584" max="3584" width="8.28515625" style="38" customWidth="1"/>
    <col min="3585" max="3585" width="10.28515625" style="38" customWidth="1"/>
    <col min="3586" max="3586" width="11" style="38" customWidth="1"/>
    <col min="3587" max="3587" width="10.140625" style="38" customWidth="1"/>
    <col min="3588" max="3588" width="8.5703125" style="38" customWidth="1"/>
    <col min="3589" max="3589" width="10.28515625" style="38" customWidth="1"/>
    <col min="3590" max="3829" width="9.140625" style="38"/>
    <col min="3830" max="3830" width="11.28515625" style="38" customWidth="1"/>
    <col min="3831" max="3831" width="6.7109375" style="38" customWidth="1"/>
    <col min="3832" max="3832" width="55" style="38" customWidth="1"/>
    <col min="3833" max="3833" width="8.140625" style="38" customWidth="1"/>
    <col min="3834" max="3834" width="9.5703125" style="38" customWidth="1"/>
    <col min="3835" max="3835" width="6" style="38" customWidth="1"/>
    <col min="3836" max="3836" width="6.7109375" style="38" customWidth="1"/>
    <col min="3837" max="3837" width="7.28515625" style="38" customWidth="1"/>
    <col min="3838" max="3838" width="7.5703125" style="38" customWidth="1"/>
    <col min="3839" max="3839" width="7.140625" style="38" customWidth="1"/>
    <col min="3840" max="3840" width="8.28515625" style="38" customWidth="1"/>
    <col min="3841" max="3841" width="10.28515625" style="38" customWidth="1"/>
    <col min="3842" max="3842" width="11" style="38" customWidth="1"/>
    <col min="3843" max="3843" width="10.140625" style="38" customWidth="1"/>
    <col min="3844" max="3844" width="8.5703125" style="38" customWidth="1"/>
    <col min="3845" max="3845" width="10.28515625" style="38" customWidth="1"/>
    <col min="3846" max="4085" width="9.140625" style="38"/>
    <col min="4086" max="4086" width="11.28515625" style="38" customWidth="1"/>
    <col min="4087" max="4087" width="6.7109375" style="38" customWidth="1"/>
    <col min="4088" max="4088" width="55" style="38" customWidth="1"/>
    <col min="4089" max="4089" width="8.140625" style="38" customWidth="1"/>
    <col min="4090" max="4090" width="9.5703125" style="38" customWidth="1"/>
    <col min="4091" max="4091" width="6" style="38" customWidth="1"/>
    <col min="4092" max="4092" width="6.7109375" style="38" customWidth="1"/>
    <col min="4093" max="4093" width="7.28515625" style="38" customWidth="1"/>
    <col min="4094" max="4094" width="7.5703125" style="38" customWidth="1"/>
    <col min="4095" max="4095" width="7.140625" style="38" customWidth="1"/>
    <col min="4096" max="4096" width="8.28515625" style="38" customWidth="1"/>
    <col min="4097" max="4097" width="10.28515625" style="38" customWidth="1"/>
    <col min="4098" max="4098" width="11" style="38" customWidth="1"/>
    <col min="4099" max="4099" width="10.140625" style="38" customWidth="1"/>
    <col min="4100" max="4100" width="8.5703125" style="38" customWidth="1"/>
    <col min="4101" max="4101" width="10.28515625" style="38" customWidth="1"/>
    <col min="4102" max="4341" width="9.140625" style="38"/>
    <col min="4342" max="4342" width="11.28515625" style="38" customWidth="1"/>
    <col min="4343" max="4343" width="6.7109375" style="38" customWidth="1"/>
    <col min="4344" max="4344" width="55" style="38" customWidth="1"/>
    <col min="4345" max="4345" width="8.140625" style="38" customWidth="1"/>
    <col min="4346" max="4346" width="9.5703125" style="38" customWidth="1"/>
    <col min="4347" max="4347" width="6" style="38" customWidth="1"/>
    <col min="4348" max="4348" width="6.7109375" style="38" customWidth="1"/>
    <col min="4349" max="4349" width="7.28515625" style="38" customWidth="1"/>
    <col min="4350" max="4350" width="7.5703125" style="38" customWidth="1"/>
    <col min="4351" max="4351" width="7.140625" style="38" customWidth="1"/>
    <col min="4352" max="4352" width="8.28515625" style="38" customWidth="1"/>
    <col min="4353" max="4353" width="10.28515625" style="38" customWidth="1"/>
    <col min="4354" max="4354" width="11" style="38" customWidth="1"/>
    <col min="4355" max="4355" width="10.140625" style="38" customWidth="1"/>
    <col min="4356" max="4356" width="8.5703125" style="38" customWidth="1"/>
    <col min="4357" max="4357" width="10.28515625" style="38" customWidth="1"/>
    <col min="4358" max="4597" width="9.140625" style="38"/>
    <col min="4598" max="4598" width="11.28515625" style="38" customWidth="1"/>
    <col min="4599" max="4599" width="6.7109375" style="38" customWidth="1"/>
    <col min="4600" max="4600" width="55" style="38" customWidth="1"/>
    <col min="4601" max="4601" width="8.140625" style="38" customWidth="1"/>
    <col min="4602" max="4602" width="9.5703125" style="38" customWidth="1"/>
    <col min="4603" max="4603" width="6" style="38" customWidth="1"/>
    <col min="4604" max="4604" width="6.7109375" style="38" customWidth="1"/>
    <col min="4605" max="4605" width="7.28515625" style="38" customWidth="1"/>
    <col min="4606" max="4606" width="7.5703125" style="38" customWidth="1"/>
    <col min="4607" max="4607" width="7.140625" style="38" customWidth="1"/>
    <col min="4608" max="4608" width="8.28515625" style="38" customWidth="1"/>
    <col min="4609" max="4609" width="10.28515625" style="38" customWidth="1"/>
    <col min="4610" max="4610" width="11" style="38" customWidth="1"/>
    <col min="4611" max="4611" width="10.140625" style="38" customWidth="1"/>
    <col min="4612" max="4612" width="8.5703125" style="38" customWidth="1"/>
    <col min="4613" max="4613" width="10.28515625" style="38" customWidth="1"/>
    <col min="4614" max="4853" width="9.140625" style="38"/>
    <col min="4854" max="4854" width="11.28515625" style="38" customWidth="1"/>
    <col min="4855" max="4855" width="6.7109375" style="38" customWidth="1"/>
    <col min="4856" max="4856" width="55" style="38" customWidth="1"/>
    <col min="4857" max="4857" width="8.140625" style="38" customWidth="1"/>
    <col min="4858" max="4858" width="9.5703125" style="38" customWidth="1"/>
    <col min="4859" max="4859" width="6" style="38" customWidth="1"/>
    <col min="4860" max="4860" width="6.7109375" style="38" customWidth="1"/>
    <col min="4861" max="4861" width="7.28515625" style="38" customWidth="1"/>
    <col min="4862" max="4862" width="7.5703125" style="38" customWidth="1"/>
    <col min="4863" max="4863" width="7.140625" style="38" customWidth="1"/>
    <col min="4864" max="4864" width="8.28515625" style="38" customWidth="1"/>
    <col min="4865" max="4865" width="10.28515625" style="38" customWidth="1"/>
    <col min="4866" max="4866" width="11" style="38" customWidth="1"/>
    <col min="4867" max="4867" width="10.140625" style="38" customWidth="1"/>
    <col min="4868" max="4868" width="8.5703125" style="38" customWidth="1"/>
    <col min="4869" max="4869" width="10.28515625" style="38" customWidth="1"/>
    <col min="4870" max="5109" width="9.140625" style="38"/>
    <col min="5110" max="5110" width="11.28515625" style="38" customWidth="1"/>
    <col min="5111" max="5111" width="6.7109375" style="38" customWidth="1"/>
    <col min="5112" max="5112" width="55" style="38" customWidth="1"/>
    <col min="5113" max="5113" width="8.140625" style="38" customWidth="1"/>
    <col min="5114" max="5114" width="9.5703125" style="38" customWidth="1"/>
    <col min="5115" max="5115" width="6" style="38" customWidth="1"/>
    <col min="5116" max="5116" width="6.7109375" style="38" customWidth="1"/>
    <col min="5117" max="5117" width="7.28515625" style="38" customWidth="1"/>
    <col min="5118" max="5118" width="7.5703125" style="38" customWidth="1"/>
    <col min="5119" max="5119" width="7.140625" style="38" customWidth="1"/>
    <col min="5120" max="5120" width="8.28515625" style="38" customWidth="1"/>
    <col min="5121" max="5121" width="10.28515625" style="38" customWidth="1"/>
    <col min="5122" max="5122" width="11" style="38" customWidth="1"/>
    <col min="5123" max="5123" width="10.140625" style="38" customWidth="1"/>
    <col min="5124" max="5124" width="8.5703125" style="38" customWidth="1"/>
    <col min="5125" max="5125" width="10.28515625" style="38" customWidth="1"/>
    <col min="5126" max="5365" width="9.140625" style="38"/>
    <col min="5366" max="5366" width="11.28515625" style="38" customWidth="1"/>
    <col min="5367" max="5367" width="6.7109375" style="38" customWidth="1"/>
    <col min="5368" max="5368" width="55" style="38" customWidth="1"/>
    <col min="5369" max="5369" width="8.140625" style="38" customWidth="1"/>
    <col min="5370" max="5370" width="9.5703125" style="38" customWidth="1"/>
    <col min="5371" max="5371" width="6" style="38" customWidth="1"/>
    <col min="5372" max="5372" width="6.7109375" style="38" customWidth="1"/>
    <col min="5373" max="5373" width="7.28515625" style="38" customWidth="1"/>
    <col min="5374" max="5374" width="7.5703125" style="38" customWidth="1"/>
    <col min="5375" max="5375" width="7.140625" style="38" customWidth="1"/>
    <col min="5376" max="5376" width="8.28515625" style="38" customWidth="1"/>
    <col min="5377" max="5377" width="10.28515625" style="38" customWidth="1"/>
    <col min="5378" max="5378" width="11" style="38" customWidth="1"/>
    <col min="5379" max="5379" width="10.140625" style="38" customWidth="1"/>
    <col min="5380" max="5380" width="8.5703125" style="38" customWidth="1"/>
    <col min="5381" max="5381" width="10.28515625" style="38" customWidth="1"/>
    <col min="5382" max="5621" width="9.140625" style="38"/>
    <col min="5622" max="5622" width="11.28515625" style="38" customWidth="1"/>
    <col min="5623" max="5623" width="6.7109375" style="38" customWidth="1"/>
    <col min="5624" max="5624" width="55" style="38" customWidth="1"/>
    <col min="5625" max="5625" width="8.140625" style="38" customWidth="1"/>
    <col min="5626" max="5626" width="9.5703125" style="38" customWidth="1"/>
    <col min="5627" max="5627" width="6" style="38" customWidth="1"/>
    <col min="5628" max="5628" width="6.7109375" style="38" customWidth="1"/>
    <col min="5629" max="5629" width="7.28515625" style="38" customWidth="1"/>
    <col min="5630" max="5630" width="7.5703125" style="38" customWidth="1"/>
    <col min="5631" max="5631" width="7.140625" style="38" customWidth="1"/>
    <col min="5632" max="5632" width="8.28515625" style="38" customWidth="1"/>
    <col min="5633" max="5633" width="10.28515625" style="38" customWidth="1"/>
    <col min="5634" max="5634" width="11" style="38" customWidth="1"/>
    <col min="5635" max="5635" width="10.140625" style="38" customWidth="1"/>
    <col min="5636" max="5636" width="8.5703125" style="38" customWidth="1"/>
    <col min="5637" max="5637" width="10.28515625" style="38" customWidth="1"/>
    <col min="5638" max="5877" width="9.140625" style="38"/>
    <col min="5878" max="5878" width="11.28515625" style="38" customWidth="1"/>
    <col min="5879" max="5879" width="6.7109375" style="38" customWidth="1"/>
    <col min="5880" max="5880" width="55" style="38" customWidth="1"/>
    <col min="5881" max="5881" width="8.140625" style="38" customWidth="1"/>
    <col min="5882" max="5882" width="9.5703125" style="38" customWidth="1"/>
    <col min="5883" max="5883" width="6" style="38" customWidth="1"/>
    <col min="5884" max="5884" width="6.7109375" style="38" customWidth="1"/>
    <col min="5885" max="5885" width="7.28515625" style="38" customWidth="1"/>
    <col min="5886" max="5886" width="7.5703125" style="38" customWidth="1"/>
    <col min="5887" max="5887" width="7.140625" style="38" customWidth="1"/>
    <col min="5888" max="5888" width="8.28515625" style="38" customWidth="1"/>
    <col min="5889" max="5889" width="10.28515625" style="38" customWidth="1"/>
    <col min="5890" max="5890" width="11" style="38" customWidth="1"/>
    <col min="5891" max="5891" width="10.140625" style="38" customWidth="1"/>
    <col min="5892" max="5892" width="8.5703125" style="38" customWidth="1"/>
    <col min="5893" max="5893" width="10.28515625" style="38" customWidth="1"/>
    <col min="5894" max="6133" width="9.140625" style="38"/>
    <col min="6134" max="6134" width="11.28515625" style="38" customWidth="1"/>
    <col min="6135" max="6135" width="6.7109375" style="38" customWidth="1"/>
    <col min="6136" max="6136" width="55" style="38" customWidth="1"/>
    <col min="6137" max="6137" width="8.140625" style="38" customWidth="1"/>
    <col min="6138" max="6138" width="9.5703125" style="38" customWidth="1"/>
    <col min="6139" max="6139" width="6" style="38" customWidth="1"/>
    <col min="6140" max="6140" width="6.7109375" style="38" customWidth="1"/>
    <col min="6141" max="6141" width="7.28515625" style="38" customWidth="1"/>
    <col min="6142" max="6142" width="7.5703125" style="38" customWidth="1"/>
    <col min="6143" max="6143" width="7.140625" style="38" customWidth="1"/>
    <col min="6144" max="6144" width="8.28515625" style="38" customWidth="1"/>
    <col min="6145" max="6145" width="10.28515625" style="38" customWidth="1"/>
    <col min="6146" max="6146" width="11" style="38" customWidth="1"/>
    <col min="6147" max="6147" width="10.140625" style="38" customWidth="1"/>
    <col min="6148" max="6148" width="8.5703125" style="38" customWidth="1"/>
    <col min="6149" max="6149" width="10.28515625" style="38" customWidth="1"/>
    <col min="6150" max="6389" width="9.140625" style="38"/>
    <col min="6390" max="6390" width="11.28515625" style="38" customWidth="1"/>
    <col min="6391" max="6391" width="6.7109375" style="38" customWidth="1"/>
    <col min="6392" max="6392" width="55" style="38" customWidth="1"/>
    <col min="6393" max="6393" width="8.140625" style="38" customWidth="1"/>
    <col min="6394" max="6394" width="9.5703125" style="38" customWidth="1"/>
    <col min="6395" max="6395" width="6" style="38" customWidth="1"/>
    <col min="6396" max="6396" width="6.7109375" style="38" customWidth="1"/>
    <col min="6397" max="6397" width="7.28515625" style="38" customWidth="1"/>
    <col min="6398" max="6398" width="7.5703125" style="38" customWidth="1"/>
    <col min="6399" max="6399" width="7.140625" style="38" customWidth="1"/>
    <col min="6400" max="6400" width="8.28515625" style="38" customWidth="1"/>
    <col min="6401" max="6401" width="10.28515625" style="38" customWidth="1"/>
    <col min="6402" max="6402" width="11" style="38" customWidth="1"/>
    <col min="6403" max="6403" width="10.140625" style="38" customWidth="1"/>
    <col min="6404" max="6404" width="8.5703125" style="38" customWidth="1"/>
    <col min="6405" max="6405" width="10.28515625" style="38" customWidth="1"/>
    <col min="6406" max="6645" width="9.140625" style="38"/>
    <col min="6646" max="6646" width="11.28515625" style="38" customWidth="1"/>
    <col min="6647" max="6647" width="6.7109375" style="38" customWidth="1"/>
    <col min="6648" max="6648" width="55" style="38" customWidth="1"/>
    <col min="6649" max="6649" width="8.140625" style="38" customWidth="1"/>
    <col min="6650" max="6650" width="9.5703125" style="38" customWidth="1"/>
    <col min="6651" max="6651" width="6" style="38" customWidth="1"/>
    <col min="6652" max="6652" width="6.7109375" style="38" customWidth="1"/>
    <col min="6653" max="6653" width="7.28515625" style="38" customWidth="1"/>
    <col min="6654" max="6654" width="7.5703125" style="38" customWidth="1"/>
    <col min="6655" max="6655" width="7.140625" style="38" customWidth="1"/>
    <col min="6656" max="6656" width="8.28515625" style="38" customWidth="1"/>
    <col min="6657" max="6657" width="10.28515625" style="38" customWidth="1"/>
    <col min="6658" max="6658" width="11" style="38" customWidth="1"/>
    <col min="6659" max="6659" width="10.140625" style="38" customWidth="1"/>
    <col min="6660" max="6660" width="8.5703125" style="38" customWidth="1"/>
    <col min="6661" max="6661" width="10.28515625" style="38" customWidth="1"/>
    <col min="6662" max="6901" width="9.140625" style="38"/>
    <col min="6902" max="6902" width="11.28515625" style="38" customWidth="1"/>
    <col min="6903" max="6903" width="6.7109375" style="38" customWidth="1"/>
    <col min="6904" max="6904" width="55" style="38" customWidth="1"/>
    <col min="6905" max="6905" width="8.140625" style="38" customWidth="1"/>
    <col min="6906" max="6906" width="9.5703125" style="38" customWidth="1"/>
    <col min="6907" max="6907" width="6" style="38" customWidth="1"/>
    <col min="6908" max="6908" width="6.7109375" style="38" customWidth="1"/>
    <col min="6909" max="6909" width="7.28515625" style="38" customWidth="1"/>
    <col min="6910" max="6910" width="7.5703125" style="38" customWidth="1"/>
    <col min="6911" max="6911" width="7.140625" style="38" customWidth="1"/>
    <col min="6912" max="6912" width="8.28515625" style="38" customWidth="1"/>
    <col min="6913" max="6913" width="10.28515625" style="38" customWidth="1"/>
    <col min="6914" max="6914" width="11" style="38" customWidth="1"/>
    <col min="6915" max="6915" width="10.140625" style="38" customWidth="1"/>
    <col min="6916" max="6916" width="8.5703125" style="38" customWidth="1"/>
    <col min="6917" max="6917" width="10.28515625" style="38" customWidth="1"/>
    <col min="6918" max="7157" width="9.140625" style="38"/>
    <col min="7158" max="7158" width="11.28515625" style="38" customWidth="1"/>
    <col min="7159" max="7159" width="6.7109375" style="38" customWidth="1"/>
    <col min="7160" max="7160" width="55" style="38" customWidth="1"/>
    <col min="7161" max="7161" width="8.140625" style="38" customWidth="1"/>
    <col min="7162" max="7162" width="9.5703125" style="38" customWidth="1"/>
    <col min="7163" max="7163" width="6" style="38" customWidth="1"/>
    <col min="7164" max="7164" width="6.7109375" style="38" customWidth="1"/>
    <col min="7165" max="7165" width="7.28515625" style="38" customWidth="1"/>
    <col min="7166" max="7166" width="7.5703125" style="38" customWidth="1"/>
    <col min="7167" max="7167" width="7.140625" style="38" customWidth="1"/>
    <col min="7168" max="7168" width="8.28515625" style="38" customWidth="1"/>
    <col min="7169" max="7169" width="10.28515625" style="38" customWidth="1"/>
    <col min="7170" max="7170" width="11" style="38" customWidth="1"/>
    <col min="7171" max="7171" width="10.140625" style="38" customWidth="1"/>
    <col min="7172" max="7172" width="8.5703125" style="38" customWidth="1"/>
    <col min="7173" max="7173" width="10.28515625" style="38" customWidth="1"/>
    <col min="7174" max="7413" width="9.140625" style="38"/>
    <col min="7414" max="7414" width="11.28515625" style="38" customWidth="1"/>
    <col min="7415" max="7415" width="6.7109375" style="38" customWidth="1"/>
    <col min="7416" max="7416" width="55" style="38" customWidth="1"/>
    <col min="7417" max="7417" width="8.140625" style="38" customWidth="1"/>
    <col min="7418" max="7418" width="9.5703125" style="38" customWidth="1"/>
    <col min="7419" max="7419" width="6" style="38" customWidth="1"/>
    <col min="7420" max="7420" width="6.7109375" style="38" customWidth="1"/>
    <col min="7421" max="7421" width="7.28515625" style="38" customWidth="1"/>
    <col min="7422" max="7422" width="7.5703125" style="38" customWidth="1"/>
    <col min="7423" max="7423" width="7.140625" style="38" customWidth="1"/>
    <col min="7424" max="7424" width="8.28515625" style="38" customWidth="1"/>
    <col min="7425" max="7425" width="10.28515625" style="38" customWidth="1"/>
    <col min="7426" max="7426" width="11" style="38" customWidth="1"/>
    <col min="7427" max="7427" width="10.140625" style="38" customWidth="1"/>
    <col min="7428" max="7428" width="8.5703125" style="38" customWidth="1"/>
    <col min="7429" max="7429" width="10.28515625" style="38" customWidth="1"/>
    <col min="7430" max="7669" width="9.140625" style="38"/>
    <col min="7670" max="7670" width="11.28515625" style="38" customWidth="1"/>
    <col min="7671" max="7671" width="6.7109375" style="38" customWidth="1"/>
    <col min="7672" max="7672" width="55" style="38" customWidth="1"/>
    <col min="7673" max="7673" width="8.140625" style="38" customWidth="1"/>
    <col min="7674" max="7674" width="9.5703125" style="38" customWidth="1"/>
    <col min="7675" max="7675" width="6" style="38" customWidth="1"/>
    <col min="7676" max="7676" width="6.7109375" style="38" customWidth="1"/>
    <col min="7677" max="7677" width="7.28515625" style="38" customWidth="1"/>
    <col min="7678" max="7678" width="7.5703125" style="38" customWidth="1"/>
    <col min="7679" max="7679" width="7.140625" style="38" customWidth="1"/>
    <col min="7680" max="7680" width="8.28515625" style="38" customWidth="1"/>
    <col min="7681" max="7681" width="10.28515625" style="38" customWidth="1"/>
    <col min="7682" max="7682" width="11" style="38" customWidth="1"/>
    <col min="7683" max="7683" width="10.140625" style="38" customWidth="1"/>
    <col min="7684" max="7684" width="8.5703125" style="38" customWidth="1"/>
    <col min="7685" max="7685" width="10.28515625" style="38" customWidth="1"/>
    <col min="7686" max="7925" width="9.140625" style="38"/>
    <col min="7926" max="7926" width="11.28515625" style="38" customWidth="1"/>
    <col min="7927" max="7927" width="6.7109375" style="38" customWidth="1"/>
    <col min="7928" max="7928" width="55" style="38" customWidth="1"/>
    <col min="7929" max="7929" width="8.140625" style="38" customWidth="1"/>
    <col min="7930" max="7930" width="9.5703125" style="38" customWidth="1"/>
    <col min="7931" max="7931" width="6" style="38" customWidth="1"/>
    <col min="7932" max="7932" width="6.7109375" style="38" customWidth="1"/>
    <col min="7933" max="7933" width="7.28515625" style="38" customWidth="1"/>
    <col min="7934" max="7934" width="7.5703125" style="38" customWidth="1"/>
    <col min="7935" max="7935" width="7.140625" style="38" customWidth="1"/>
    <col min="7936" max="7936" width="8.28515625" style="38" customWidth="1"/>
    <col min="7937" max="7937" width="10.28515625" style="38" customWidth="1"/>
    <col min="7938" max="7938" width="11" style="38" customWidth="1"/>
    <col min="7939" max="7939" width="10.140625" style="38" customWidth="1"/>
    <col min="7940" max="7940" width="8.5703125" style="38" customWidth="1"/>
    <col min="7941" max="7941" width="10.28515625" style="38" customWidth="1"/>
    <col min="7942" max="8181" width="9.140625" style="38"/>
    <col min="8182" max="8182" width="11.28515625" style="38" customWidth="1"/>
    <col min="8183" max="8183" width="6.7109375" style="38" customWidth="1"/>
    <col min="8184" max="8184" width="55" style="38" customWidth="1"/>
    <col min="8185" max="8185" width="8.140625" style="38" customWidth="1"/>
    <col min="8186" max="8186" width="9.5703125" style="38" customWidth="1"/>
    <col min="8187" max="8187" width="6" style="38" customWidth="1"/>
    <col min="8188" max="8188" width="6.7109375" style="38" customWidth="1"/>
    <col min="8189" max="8189" width="7.28515625" style="38" customWidth="1"/>
    <col min="8190" max="8190" width="7.5703125" style="38" customWidth="1"/>
    <col min="8191" max="8191" width="7.140625" style="38" customWidth="1"/>
    <col min="8192" max="8192" width="8.28515625" style="38" customWidth="1"/>
    <col min="8193" max="8193" width="10.28515625" style="38" customWidth="1"/>
    <col min="8194" max="8194" width="11" style="38" customWidth="1"/>
    <col min="8195" max="8195" width="10.140625" style="38" customWidth="1"/>
    <col min="8196" max="8196" width="8.5703125" style="38" customWidth="1"/>
    <col min="8197" max="8197" width="10.28515625" style="38" customWidth="1"/>
    <col min="8198" max="8437" width="9.140625" style="38"/>
    <col min="8438" max="8438" width="11.28515625" style="38" customWidth="1"/>
    <col min="8439" max="8439" width="6.7109375" style="38" customWidth="1"/>
    <col min="8440" max="8440" width="55" style="38" customWidth="1"/>
    <col min="8441" max="8441" width="8.140625" style="38" customWidth="1"/>
    <col min="8442" max="8442" width="9.5703125" style="38" customWidth="1"/>
    <col min="8443" max="8443" width="6" style="38" customWidth="1"/>
    <col min="8444" max="8444" width="6.7109375" style="38" customWidth="1"/>
    <col min="8445" max="8445" width="7.28515625" style="38" customWidth="1"/>
    <col min="8446" max="8446" width="7.5703125" style="38" customWidth="1"/>
    <col min="8447" max="8447" width="7.140625" style="38" customWidth="1"/>
    <col min="8448" max="8448" width="8.28515625" style="38" customWidth="1"/>
    <col min="8449" max="8449" width="10.28515625" style="38" customWidth="1"/>
    <col min="8450" max="8450" width="11" style="38" customWidth="1"/>
    <col min="8451" max="8451" width="10.140625" style="38" customWidth="1"/>
    <col min="8452" max="8452" width="8.5703125" style="38" customWidth="1"/>
    <col min="8453" max="8453" width="10.28515625" style="38" customWidth="1"/>
    <col min="8454" max="8693" width="9.140625" style="38"/>
    <col min="8694" max="8694" width="11.28515625" style="38" customWidth="1"/>
    <col min="8695" max="8695" width="6.7109375" style="38" customWidth="1"/>
    <col min="8696" max="8696" width="55" style="38" customWidth="1"/>
    <col min="8697" max="8697" width="8.140625" style="38" customWidth="1"/>
    <col min="8698" max="8698" width="9.5703125" style="38" customWidth="1"/>
    <col min="8699" max="8699" width="6" style="38" customWidth="1"/>
    <col min="8700" max="8700" width="6.7109375" style="38" customWidth="1"/>
    <col min="8701" max="8701" width="7.28515625" style="38" customWidth="1"/>
    <col min="8702" max="8702" width="7.5703125" style="38" customWidth="1"/>
    <col min="8703" max="8703" width="7.140625" style="38" customWidth="1"/>
    <col min="8704" max="8704" width="8.28515625" style="38" customWidth="1"/>
    <col min="8705" max="8705" width="10.28515625" style="38" customWidth="1"/>
    <col min="8706" max="8706" width="11" style="38" customWidth="1"/>
    <col min="8707" max="8707" width="10.140625" style="38" customWidth="1"/>
    <col min="8708" max="8708" width="8.5703125" style="38" customWidth="1"/>
    <col min="8709" max="8709" width="10.28515625" style="38" customWidth="1"/>
    <col min="8710" max="8949" width="9.140625" style="38"/>
    <col min="8950" max="8950" width="11.28515625" style="38" customWidth="1"/>
    <col min="8951" max="8951" width="6.7109375" style="38" customWidth="1"/>
    <col min="8952" max="8952" width="55" style="38" customWidth="1"/>
    <col min="8953" max="8953" width="8.140625" style="38" customWidth="1"/>
    <col min="8954" max="8954" width="9.5703125" style="38" customWidth="1"/>
    <col min="8955" max="8955" width="6" style="38" customWidth="1"/>
    <col min="8956" max="8956" width="6.7109375" style="38" customWidth="1"/>
    <col min="8957" max="8957" width="7.28515625" style="38" customWidth="1"/>
    <col min="8958" max="8958" width="7.5703125" style="38" customWidth="1"/>
    <col min="8959" max="8959" width="7.140625" style="38" customWidth="1"/>
    <col min="8960" max="8960" width="8.28515625" style="38" customWidth="1"/>
    <col min="8961" max="8961" width="10.28515625" style="38" customWidth="1"/>
    <col min="8962" max="8962" width="11" style="38" customWidth="1"/>
    <col min="8963" max="8963" width="10.140625" style="38" customWidth="1"/>
    <col min="8964" max="8964" width="8.5703125" style="38" customWidth="1"/>
    <col min="8965" max="8965" width="10.28515625" style="38" customWidth="1"/>
    <col min="8966" max="9205" width="9.140625" style="38"/>
    <col min="9206" max="9206" width="11.28515625" style="38" customWidth="1"/>
    <col min="9207" max="9207" width="6.7109375" style="38" customWidth="1"/>
    <col min="9208" max="9208" width="55" style="38" customWidth="1"/>
    <col min="9209" max="9209" width="8.140625" style="38" customWidth="1"/>
    <col min="9210" max="9210" width="9.5703125" style="38" customWidth="1"/>
    <col min="9211" max="9211" width="6" style="38" customWidth="1"/>
    <col min="9212" max="9212" width="6.7109375" style="38" customWidth="1"/>
    <col min="9213" max="9213" width="7.28515625" style="38" customWidth="1"/>
    <col min="9214" max="9214" width="7.5703125" style="38" customWidth="1"/>
    <col min="9215" max="9215" width="7.140625" style="38" customWidth="1"/>
    <col min="9216" max="9216" width="8.28515625" style="38" customWidth="1"/>
    <col min="9217" max="9217" width="10.28515625" style="38" customWidth="1"/>
    <col min="9218" max="9218" width="11" style="38" customWidth="1"/>
    <col min="9219" max="9219" width="10.140625" style="38" customWidth="1"/>
    <col min="9220" max="9220" width="8.5703125" style="38" customWidth="1"/>
    <col min="9221" max="9221" width="10.28515625" style="38" customWidth="1"/>
    <col min="9222" max="9461" width="9.140625" style="38"/>
    <col min="9462" max="9462" width="11.28515625" style="38" customWidth="1"/>
    <col min="9463" max="9463" width="6.7109375" style="38" customWidth="1"/>
    <col min="9464" max="9464" width="55" style="38" customWidth="1"/>
    <col min="9465" max="9465" width="8.140625" style="38" customWidth="1"/>
    <col min="9466" max="9466" width="9.5703125" style="38" customWidth="1"/>
    <col min="9467" max="9467" width="6" style="38" customWidth="1"/>
    <col min="9468" max="9468" width="6.7109375" style="38" customWidth="1"/>
    <col min="9469" max="9469" width="7.28515625" style="38" customWidth="1"/>
    <col min="9470" max="9470" width="7.5703125" style="38" customWidth="1"/>
    <col min="9471" max="9471" width="7.140625" style="38" customWidth="1"/>
    <col min="9472" max="9472" width="8.28515625" style="38" customWidth="1"/>
    <col min="9473" max="9473" width="10.28515625" style="38" customWidth="1"/>
    <col min="9474" max="9474" width="11" style="38" customWidth="1"/>
    <col min="9475" max="9475" width="10.140625" style="38" customWidth="1"/>
    <col min="9476" max="9476" width="8.5703125" style="38" customWidth="1"/>
    <col min="9477" max="9477" width="10.28515625" style="38" customWidth="1"/>
    <col min="9478" max="9717" width="9.140625" style="38"/>
    <col min="9718" max="9718" width="11.28515625" style="38" customWidth="1"/>
    <col min="9719" max="9719" width="6.7109375" style="38" customWidth="1"/>
    <col min="9720" max="9720" width="55" style="38" customWidth="1"/>
    <col min="9721" max="9721" width="8.140625" style="38" customWidth="1"/>
    <col min="9722" max="9722" width="9.5703125" style="38" customWidth="1"/>
    <col min="9723" max="9723" width="6" style="38" customWidth="1"/>
    <col min="9724" max="9724" width="6.7109375" style="38" customWidth="1"/>
    <col min="9725" max="9725" width="7.28515625" style="38" customWidth="1"/>
    <col min="9726" max="9726" width="7.5703125" style="38" customWidth="1"/>
    <col min="9727" max="9727" width="7.140625" style="38" customWidth="1"/>
    <col min="9728" max="9728" width="8.28515625" style="38" customWidth="1"/>
    <col min="9729" max="9729" width="10.28515625" style="38" customWidth="1"/>
    <col min="9730" max="9730" width="11" style="38" customWidth="1"/>
    <col min="9731" max="9731" width="10.140625" style="38" customWidth="1"/>
    <col min="9732" max="9732" width="8.5703125" style="38" customWidth="1"/>
    <col min="9733" max="9733" width="10.28515625" style="38" customWidth="1"/>
    <col min="9734" max="9973" width="9.140625" style="38"/>
    <col min="9974" max="9974" width="11.28515625" style="38" customWidth="1"/>
    <col min="9975" max="9975" width="6.7109375" style="38" customWidth="1"/>
    <col min="9976" max="9976" width="55" style="38" customWidth="1"/>
    <col min="9977" max="9977" width="8.140625" style="38" customWidth="1"/>
    <col min="9978" max="9978" width="9.5703125" style="38" customWidth="1"/>
    <col min="9979" max="9979" width="6" style="38" customWidth="1"/>
    <col min="9980" max="9980" width="6.7109375" style="38" customWidth="1"/>
    <col min="9981" max="9981" width="7.28515625" style="38" customWidth="1"/>
    <col min="9982" max="9982" width="7.5703125" style="38" customWidth="1"/>
    <col min="9983" max="9983" width="7.140625" style="38" customWidth="1"/>
    <col min="9984" max="9984" width="8.28515625" style="38" customWidth="1"/>
    <col min="9985" max="9985" width="10.28515625" style="38" customWidth="1"/>
    <col min="9986" max="9986" width="11" style="38" customWidth="1"/>
    <col min="9987" max="9987" width="10.140625" style="38" customWidth="1"/>
    <col min="9988" max="9988" width="8.5703125" style="38" customWidth="1"/>
    <col min="9989" max="9989" width="10.28515625" style="38" customWidth="1"/>
    <col min="9990" max="10229" width="9.140625" style="38"/>
    <col min="10230" max="10230" width="11.28515625" style="38" customWidth="1"/>
    <col min="10231" max="10231" width="6.7109375" style="38" customWidth="1"/>
    <col min="10232" max="10232" width="55" style="38" customWidth="1"/>
    <col min="10233" max="10233" width="8.140625" style="38" customWidth="1"/>
    <col min="10234" max="10234" width="9.5703125" style="38" customWidth="1"/>
    <col min="10235" max="10235" width="6" style="38" customWidth="1"/>
    <col min="10236" max="10236" width="6.7109375" style="38" customWidth="1"/>
    <col min="10237" max="10237" width="7.28515625" style="38" customWidth="1"/>
    <col min="10238" max="10238" width="7.5703125" style="38" customWidth="1"/>
    <col min="10239" max="10239" width="7.140625" style="38" customWidth="1"/>
    <col min="10240" max="10240" width="8.28515625" style="38" customWidth="1"/>
    <col min="10241" max="10241" width="10.28515625" style="38" customWidth="1"/>
    <col min="10242" max="10242" width="11" style="38" customWidth="1"/>
    <col min="10243" max="10243" width="10.140625" style="38" customWidth="1"/>
    <col min="10244" max="10244" width="8.5703125" style="38" customWidth="1"/>
    <col min="10245" max="10245" width="10.28515625" style="38" customWidth="1"/>
    <col min="10246" max="10485" width="9.140625" style="38"/>
    <col min="10486" max="10486" width="11.28515625" style="38" customWidth="1"/>
    <col min="10487" max="10487" width="6.7109375" style="38" customWidth="1"/>
    <col min="10488" max="10488" width="55" style="38" customWidth="1"/>
    <col min="10489" max="10489" width="8.140625" style="38" customWidth="1"/>
    <col min="10490" max="10490" width="9.5703125" style="38" customWidth="1"/>
    <col min="10491" max="10491" width="6" style="38" customWidth="1"/>
    <col min="10492" max="10492" width="6.7109375" style="38" customWidth="1"/>
    <col min="10493" max="10493" width="7.28515625" style="38" customWidth="1"/>
    <col min="10494" max="10494" width="7.5703125" style="38" customWidth="1"/>
    <col min="10495" max="10495" width="7.140625" style="38" customWidth="1"/>
    <col min="10496" max="10496" width="8.28515625" style="38" customWidth="1"/>
    <col min="10497" max="10497" width="10.28515625" style="38" customWidth="1"/>
    <col min="10498" max="10498" width="11" style="38" customWidth="1"/>
    <col min="10499" max="10499" width="10.140625" style="38" customWidth="1"/>
    <col min="10500" max="10500" width="8.5703125" style="38" customWidth="1"/>
    <col min="10501" max="10501" width="10.28515625" style="38" customWidth="1"/>
    <col min="10502" max="10741" width="9.140625" style="38"/>
    <col min="10742" max="10742" width="11.28515625" style="38" customWidth="1"/>
    <col min="10743" max="10743" width="6.7109375" style="38" customWidth="1"/>
    <col min="10744" max="10744" width="55" style="38" customWidth="1"/>
    <col min="10745" max="10745" width="8.140625" style="38" customWidth="1"/>
    <col min="10746" max="10746" width="9.5703125" style="38" customWidth="1"/>
    <col min="10747" max="10747" width="6" style="38" customWidth="1"/>
    <col min="10748" max="10748" width="6.7109375" style="38" customWidth="1"/>
    <col min="10749" max="10749" width="7.28515625" style="38" customWidth="1"/>
    <col min="10750" max="10750" width="7.5703125" style="38" customWidth="1"/>
    <col min="10751" max="10751" width="7.140625" style="38" customWidth="1"/>
    <col min="10752" max="10752" width="8.28515625" style="38" customWidth="1"/>
    <col min="10753" max="10753" width="10.28515625" style="38" customWidth="1"/>
    <col min="10754" max="10754" width="11" style="38" customWidth="1"/>
    <col min="10755" max="10755" width="10.140625" style="38" customWidth="1"/>
    <col min="10756" max="10756" width="8.5703125" style="38" customWidth="1"/>
    <col min="10757" max="10757" width="10.28515625" style="38" customWidth="1"/>
    <col min="10758" max="10997" width="9.140625" style="38"/>
    <col min="10998" max="10998" width="11.28515625" style="38" customWidth="1"/>
    <col min="10999" max="10999" width="6.7109375" style="38" customWidth="1"/>
    <col min="11000" max="11000" width="55" style="38" customWidth="1"/>
    <col min="11001" max="11001" width="8.140625" style="38" customWidth="1"/>
    <col min="11002" max="11002" width="9.5703125" style="38" customWidth="1"/>
    <col min="11003" max="11003" width="6" style="38" customWidth="1"/>
    <col min="11004" max="11004" width="6.7109375" style="38" customWidth="1"/>
    <col min="11005" max="11005" width="7.28515625" style="38" customWidth="1"/>
    <col min="11006" max="11006" width="7.5703125" style="38" customWidth="1"/>
    <col min="11007" max="11007" width="7.140625" style="38" customWidth="1"/>
    <col min="11008" max="11008" width="8.28515625" style="38" customWidth="1"/>
    <col min="11009" max="11009" width="10.28515625" style="38" customWidth="1"/>
    <col min="11010" max="11010" width="11" style="38" customWidth="1"/>
    <col min="11011" max="11011" width="10.140625" style="38" customWidth="1"/>
    <col min="11012" max="11012" width="8.5703125" style="38" customWidth="1"/>
    <col min="11013" max="11013" width="10.28515625" style="38" customWidth="1"/>
    <col min="11014" max="11253" width="9.140625" style="38"/>
    <col min="11254" max="11254" width="11.28515625" style="38" customWidth="1"/>
    <col min="11255" max="11255" width="6.7109375" style="38" customWidth="1"/>
    <col min="11256" max="11256" width="55" style="38" customWidth="1"/>
    <col min="11257" max="11257" width="8.140625" style="38" customWidth="1"/>
    <col min="11258" max="11258" width="9.5703125" style="38" customWidth="1"/>
    <col min="11259" max="11259" width="6" style="38" customWidth="1"/>
    <col min="11260" max="11260" width="6.7109375" style="38" customWidth="1"/>
    <col min="11261" max="11261" width="7.28515625" style="38" customWidth="1"/>
    <col min="11262" max="11262" width="7.5703125" style="38" customWidth="1"/>
    <col min="11263" max="11263" width="7.140625" style="38" customWidth="1"/>
    <col min="11264" max="11264" width="8.28515625" style="38" customWidth="1"/>
    <col min="11265" max="11265" width="10.28515625" style="38" customWidth="1"/>
    <col min="11266" max="11266" width="11" style="38" customWidth="1"/>
    <col min="11267" max="11267" width="10.140625" style="38" customWidth="1"/>
    <col min="11268" max="11268" width="8.5703125" style="38" customWidth="1"/>
    <col min="11269" max="11269" width="10.28515625" style="38" customWidth="1"/>
    <col min="11270" max="11509" width="9.140625" style="38"/>
    <col min="11510" max="11510" width="11.28515625" style="38" customWidth="1"/>
    <col min="11511" max="11511" width="6.7109375" style="38" customWidth="1"/>
    <col min="11512" max="11512" width="55" style="38" customWidth="1"/>
    <col min="11513" max="11513" width="8.140625" style="38" customWidth="1"/>
    <col min="11514" max="11514" width="9.5703125" style="38" customWidth="1"/>
    <col min="11515" max="11515" width="6" style="38" customWidth="1"/>
    <col min="11516" max="11516" width="6.7109375" style="38" customWidth="1"/>
    <col min="11517" max="11517" width="7.28515625" style="38" customWidth="1"/>
    <col min="11518" max="11518" width="7.5703125" style="38" customWidth="1"/>
    <col min="11519" max="11519" width="7.140625" style="38" customWidth="1"/>
    <col min="11520" max="11520" width="8.28515625" style="38" customWidth="1"/>
    <col min="11521" max="11521" width="10.28515625" style="38" customWidth="1"/>
    <col min="11522" max="11522" width="11" style="38" customWidth="1"/>
    <col min="11523" max="11523" width="10.140625" style="38" customWidth="1"/>
    <col min="11524" max="11524" width="8.5703125" style="38" customWidth="1"/>
    <col min="11525" max="11525" width="10.28515625" style="38" customWidth="1"/>
    <col min="11526" max="11765" width="9.140625" style="38"/>
    <col min="11766" max="11766" width="11.28515625" style="38" customWidth="1"/>
    <col min="11767" max="11767" width="6.7109375" style="38" customWidth="1"/>
    <col min="11768" max="11768" width="55" style="38" customWidth="1"/>
    <col min="11769" max="11769" width="8.140625" style="38" customWidth="1"/>
    <col min="11770" max="11770" width="9.5703125" style="38" customWidth="1"/>
    <col min="11771" max="11771" width="6" style="38" customWidth="1"/>
    <col min="11772" max="11772" width="6.7109375" style="38" customWidth="1"/>
    <col min="11773" max="11773" width="7.28515625" style="38" customWidth="1"/>
    <col min="11774" max="11774" width="7.5703125" style="38" customWidth="1"/>
    <col min="11775" max="11775" width="7.140625" style="38" customWidth="1"/>
    <col min="11776" max="11776" width="8.28515625" style="38" customWidth="1"/>
    <col min="11777" max="11777" width="10.28515625" style="38" customWidth="1"/>
    <col min="11778" max="11778" width="11" style="38" customWidth="1"/>
    <col min="11779" max="11779" width="10.140625" style="38" customWidth="1"/>
    <col min="11780" max="11780" width="8.5703125" style="38" customWidth="1"/>
    <col min="11781" max="11781" width="10.28515625" style="38" customWidth="1"/>
    <col min="11782" max="12021" width="9.140625" style="38"/>
    <col min="12022" max="12022" width="11.28515625" style="38" customWidth="1"/>
    <col min="12023" max="12023" width="6.7109375" style="38" customWidth="1"/>
    <col min="12024" max="12024" width="55" style="38" customWidth="1"/>
    <col min="12025" max="12025" width="8.140625" style="38" customWidth="1"/>
    <col min="12026" max="12026" width="9.5703125" style="38" customWidth="1"/>
    <col min="12027" max="12027" width="6" style="38" customWidth="1"/>
    <col min="12028" max="12028" width="6.7109375" style="38" customWidth="1"/>
    <col min="12029" max="12029" width="7.28515625" style="38" customWidth="1"/>
    <col min="12030" max="12030" width="7.5703125" style="38" customWidth="1"/>
    <col min="12031" max="12031" width="7.140625" style="38" customWidth="1"/>
    <col min="12032" max="12032" width="8.28515625" style="38" customWidth="1"/>
    <col min="12033" max="12033" width="10.28515625" style="38" customWidth="1"/>
    <col min="12034" max="12034" width="11" style="38" customWidth="1"/>
    <col min="12035" max="12035" width="10.140625" style="38" customWidth="1"/>
    <col min="12036" max="12036" width="8.5703125" style="38" customWidth="1"/>
    <col min="12037" max="12037" width="10.28515625" style="38" customWidth="1"/>
    <col min="12038" max="12277" width="9.140625" style="38"/>
    <col min="12278" max="12278" width="11.28515625" style="38" customWidth="1"/>
    <col min="12279" max="12279" width="6.7109375" style="38" customWidth="1"/>
    <col min="12280" max="12280" width="55" style="38" customWidth="1"/>
    <col min="12281" max="12281" width="8.140625" style="38" customWidth="1"/>
    <col min="12282" max="12282" width="9.5703125" style="38" customWidth="1"/>
    <col min="12283" max="12283" width="6" style="38" customWidth="1"/>
    <col min="12284" max="12284" width="6.7109375" style="38" customWidth="1"/>
    <col min="12285" max="12285" width="7.28515625" style="38" customWidth="1"/>
    <col min="12286" max="12286" width="7.5703125" style="38" customWidth="1"/>
    <col min="12287" max="12287" width="7.140625" style="38" customWidth="1"/>
    <col min="12288" max="12288" width="8.28515625" style="38" customWidth="1"/>
    <col min="12289" max="12289" width="10.28515625" style="38" customWidth="1"/>
    <col min="12290" max="12290" width="11" style="38" customWidth="1"/>
    <col min="12291" max="12291" width="10.140625" style="38" customWidth="1"/>
    <col min="12292" max="12292" width="8.5703125" style="38" customWidth="1"/>
    <col min="12293" max="12293" width="10.28515625" style="38" customWidth="1"/>
    <col min="12294" max="12533" width="9.140625" style="38"/>
    <col min="12534" max="12534" width="11.28515625" style="38" customWidth="1"/>
    <col min="12535" max="12535" width="6.7109375" style="38" customWidth="1"/>
    <col min="12536" max="12536" width="55" style="38" customWidth="1"/>
    <col min="12537" max="12537" width="8.140625" style="38" customWidth="1"/>
    <col min="12538" max="12538" width="9.5703125" style="38" customWidth="1"/>
    <col min="12539" max="12539" width="6" style="38" customWidth="1"/>
    <col min="12540" max="12540" width="6.7109375" style="38" customWidth="1"/>
    <col min="12541" max="12541" width="7.28515625" style="38" customWidth="1"/>
    <col min="12542" max="12542" width="7.5703125" style="38" customWidth="1"/>
    <col min="12543" max="12543" width="7.140625" style="38" customWidth="1"/>
    <col min="12544" max="12544" width="8.28515625" style="38" customWidth="1"/>
    <col min="12545" max="12545" width="10.28515625" style="38" customWidth="1"/>
    <col min="12546" max="12546" width="11" style="38" customWidth="1"/>
    <col min="12547" max="12547" width="10.140625" style="38" customWidth="1"/>
    <col min="12548" max="12548" width="8.5703125" style="38" customWidth="1"/>
    <col min="12549" max="12549" width="10.28515625" style="38" customWidth="1"/>
    <col min="12550" max="12789" width="9.140625" style="38"/>
    <col min="12790" max="12790" width="11.28515625" style="38" customWidth="1"/>
    <col min="12791" max="12791" width="6.7109375" style="38" customWidth="1"/>
    <col min="12792" max="12792" width="55" style="38" customWidth="1"/>
    <col min="12793" max="12793" width="8.140625" style="38" customWidth="1"/>
    <col min="12794" max="12794" width="9.5703125" style="38" customWidth="1"/>
    <col min="12795" max="12795" width="6" style="38" customWidth="1"/>
    <col min="12796" max="12796" width="6.7109375" style="38" customWidth="1"/>
    <col min="12797" max="12797" width="7.28515625" style="38" customWidth="1"/>
    <col min="12798" max="12798" width="7.5703125" style="38" customWidth="1"/>
    <col min="12799" max="12799" width="7.140625" style="38" customWidth="1"/>
    <col min="12800" max="12800" width="8.28515625" style="38" customWidth="1"/>
    <col min="12801" max="12801" width="10.28515625" style="38" customWidth="1"/>
    <col min="12802" max="12802" width="11" style="38" customWidth="1"/>
    <col min="12803" max="12803" width="10.140625" style="38" customWidth="1"/>
    <col min="12804" max="12804" width="8.5703125" style="38" customWidth="1"/>
    <col min="12805" max="12805" width="10.28515625" style="38" customWidth="1"/>
    <col min="12806" max="13045" width="9.140625" style="38"/>
    <col min="13046" max="13046" width="11.28515625" style="38" customWidth="1"/>
    <col min="13047" max="13047" width="6.7109375" style="38" customWidth="1"/>
    <col min="13048" max="13048" width="55" style="38" customWidth="1"/>
    <col min="13049" max="13049" width="8.140625" style="38" customWidth="1"/>
    <col min="13050" max="13050" width="9.5703125" style="38" customWidth="1"/>
    <col min="13051" max="13051" width="6" style="38" customWidth="1"/>
    <col min="13052" max="13052" width="6.7109375" style="38" customWidth="1"/>
    <col min="13053" max="13053" width="7.28515625" style="38" customWidth="1"/>
    <col min="13054" max="13054" width="7.5703125" style="38" customWidth="1"/>
    <col min="13055" max="13055" width="7.140625" style="38" customWidth="1"/>
    <col min="13056" max="13056" width="8.28515625" style="38" customWidth="1"/>
    <col min="13057" max="13057" width="10.28515625" style="38" customWidth="1"/>
    <col min="13058" max="13058" width="11" style="38" customWidth="1"/>
    <col min="13059" max="13059" width="10.140625" style="38" customWidth="1"/>
    <col min="13060" max="13060" width="8.5703125" style="38" customWidth="1"/>
    <col min="13061" max="13061" width="10.28515625" style="38" customWidth="1"/>
    <col min="13062" max="13301" width="9.140625" style="38"/>
    <col min="13302" max="13302" width="11.28515625" style="38" customWidth="1"/>
    <col min="13303" max="13303" width="6.7109375" style="38" customWidth="1"/>
    <col min="13304" max="13304" width="55" style="38" customWidth="1"/>
    <col min="13305" max="13305" width="8.140625" style="38" customWidth="1"/>
    <col min="13306" max="13306" width="9.5703125" style="38" customWidth="1"/>
    <col min="13307" max="13307" width="6" style="38" customWidth="1"/>
    <col min="13308" max="13308" width="6.7109375" style="38" customWidth="1"/>
    <col min="13309" max="13309" width="7.28515625" style="38" customWidth="1"/>
    <col min="13310" max="13310" width="7.5703125" style="38" customWidth="1"/>
    <col min="13311" max="13311" width="7.140625" style="38" customWidth="1"/>
    <col min="13312" max="13312" width="8.28515625" style="38" customWidth="1"/>
    <col min="13313" max="13313" width="10.28515625" style="38" customWidth="1"/>
    <col min="13314" max="13314" width="11" style="38" customWidth="1"/>
    <col min="13315" max="13315" width="10.140625" style="38" customWidth="1"/>
    <col min="13316" max="13316" width="8.5703125" style="38" customWidth="1"/>
    <col min="13317" max="13317" width="10.28515625" style="38" customWidth="1"/>
    <col min="13318" max="13557" width="9.140625" style="38"/>
    <col min="13558" max="13558" width="11.28515625" style="38" customWidth="1"/>
    <col min="13559" max="13559" width="6.7109375" style="38" customWidth="1"/>
    <col min="13560" max="13560" width="55" style="38" customWidth="1"/>
    <col min="13561" max="13561" width="8.140625" style="38" customWidth="1"/>
    <col min="13562" max="13562" width="9.5703125" style="38" customWidth="1"/>
    <col min="13563" max="13563" width="6" style="38" customWidth="1"/>
    <col min="13564" max="13564" width="6.7109375" style="38" customWidth="1"/>
    <col min="13565" max="13565" width="7.28515625" style="38" customWidth="1"/>
    <col min="13566" max="13566" width="7.5703125" style="38" customWidth="1"/>
    <col min="13567" max="13567" width="7.140625" style="38" customWidth="1"/>
    <col min="13568" max="13568" width="8.28515625" style="38" customWidth="1"/>
    <col min="13569" max="13569" width="10.28515625" style="38" customWidth="1"/>
    <col min="13570" max="13570" width="11" style="38" customWidth="1"/>
    <col min="13571" max="13571" width="10.140625" style="38" customWidth="1"/>
    <col min="13572" max="13572" width="8.5703125" style="38" customWidth="1"/>
    <col min="13573" max="13573" width="10.28515625" style="38" customWidth="1"/>
    <col min="13574" max="13813" width="9.140625" style="38"/>
    <col min="13814" max="13814" width="11.28515625" style="38" customWidth="1"/>
    <col min="13815" max="13815" width="6.7109375" style="38" customWidth="1"/>
    <col min="13816" max="13816" width="55" style="38" customWidth="1"/>
    <col min="13817" max="13817" width="8.140625" style="38" customWidth="1"/>
    <col min="13818" max="13818" width="9.5703125" style="38" customWidth="1"/>
    <col min="13819" max="13819" width="6" style="38" customWidth="1"/>
    <col min="13820" max="13820" width="6.7109375" style="38" customWidth="1"/>
    <col min="13821" max="13821" width="7.28515625" style="38" customWidth="1"/>
    <col min="13822" max="13822" width="7.5703125" style="38" customWidth="1"/>
    <col min="13823" max="13823" width="7.140625" style="38" customWidth="1"/>
    <col min="13824" max="13824" width="8.28515625" style="38" customWidth="1"/>
    <col min="13825" max="13825" width="10.28515625" style="38" customWidth="1"/>
    <col min="13826" max="13826" width="11" style="38" customWidth="1"/>
    <col min="13827" max="13827" width="10.140625" style="38" customWidth="1"/>
    <col min="13828" max="13828" width="8.5703125" style="38" customWidth="1"/>
    <col min="13829" max="13829" width="10.28515625" style="38" customWidth="1"/>
    <col min="13830" max="14069" width="9.140625" style="38"/>
    <col min="14070" max="14070" width="11.28515625" style="38" customWidth="1"/>
    <col min="14071" max="14071" width="6.7109375" style="38" customWidth="1"/>
    <col min="14072" max="14072" width="55" style="38" customWidth="1"/>
    <col min="14073" max="14073" width="8.140625" style="38" customWidth="1"/>
    <col min="14074" max="14074" width="9.5703125" style="38" customWidth="1"/>
    <col min="14075" max="14075" width="6" style="38" customWidth="1"/>
    <col min="14076" max="14076" width="6.7109375" style="38" customWidth="1"/>
    <col min="14077" max="14077" width="7.28515625" style="38" customWidth="1"/>
    <col min="14078" max="14078" width="7.5703125" style="38" customWidth="1"/>
    <col min="14079" max="14079" width="7.140625" style="38" customWidth="1"/>
    <col min="14080" max="14080" width="8.28515625" style="38" customWidth="1"/>
    <col min="14081" max="14081" width="10.28515625" style="38" customWidth="1"/>
    <col min="14082" max="14082" width="11" style="38" customWidth="1"/>
    <col min="14083" max="14083" width="10.140625" style="38" customWidth="1"/>
    <col min="14084" max="14084" width="8.5703125" style="38" customWidth="1"/>
    <col min="14085" max="14085" width="10.28515625" style="38" customWidth="1"/>
    <col min="14086" max="14325" width="9.140625" style="38"/>
    <col min="14326" max="14326" width="11.28515625" style="38" customWidth="1"/>
    <col min="14327" max="14327" width="6.7109375" style="38" customWidth="1"/>
    <col min="14328" max="14328" width="55" style="38" customWidth="1"/>
    <col min="14329" max="14329" width="8.140625" style="38" customWidth="1"/>
    <col min="14330" max="14330" width="9.5703125" style="38" customWidth="1"/>
    <col min="14331" max="14331" width="6" style="38" customWidth="1"/>
    <col min="14332" max="14332" width="6.7109375" style="38" customWidth="1"/>
    <col min="14333" max="14333" width="7.28515625" style="38" customWidth="1"/>
    <col min="14334" max="14334" width="7.5703125" style="38" customWidth="1"/>
    <col min="14335" max="14335" width="7.140625" style="38" customWidth="1"/>
    <col min="14336" max="14336" width="8.28515625" style="38" customWidth="1"/>
    <col min="14337" max="14337" width="10.28515625" style="38" customWidth="1"/>
    <col min="14338" max="14338" width="11" style="38" customWidth="1"/>
    <col min="14339" max="14339" width="10.140625" style="38" customWidth="1"/>
    <col min="14340" max="14340" width="8.5703125" style="38" customWidth="1"/>
    <col min="14341" max="14341" width="10.28515625" style="38" customWidth="1"/>
    <col min="14342" max="14581" width="9.140625" style="38"/>
    <col min="14582" max="14582" width="11.28515625" style="38" customWidth="1"/>
    <col min="14583" max="14583" width="6.7109375" style="38" customWidth="1"/>
    <col min="14584" max="14584" width="55" style="38" customWidth="1"/>
    <col min="14585" max="14585" width="8.140625" style="38" customWidth="1"/>
    <col min="14586" max="14586" width="9.5703125" style="38" customWidth="1"/>
    <col min="14587" max="14587" width="6" style="38" customWidth="1"/>
    <col min="14588" max="14588" width="6.7109375" style="38" customWidth="1"/>
    <col min="14589" max="14589" width="7.28515625" style="38" customWidth="1"/>
    <col min="14590" max="14590" width="7.5703125" style="38" customWidth="1"/>
    <col min="14591" max="14591" width="7.140625" style="38" customWidth="1"/>
    <col min="14592" max="14592" width="8.28515625" style="38" customWidth="1"/>
    <col min="14593" max="14593" width="10.28515625" style="38" customWidth="1"/>
    <col min="14594" max="14594" width="11" style="38" customWidth="1"/>
    <col min="14595" max="14595" width="10.140625" style="38" customWidth="1"/>
    <col min="14596" max="14596" width="8.5703125" style="38" customWidth="1"/>
    <col min="14597" max="14597" width="10.28515625" style="38" customWidth="1"/>
    <col min="14598" max="14837" width="9.140625" style="38"/>
    <col min="14838" max="14838" width="11.28515625" style="38" customWidth="1"/>
    <col min="14839" max="14839" width="6.7109375" style="38" customWidth="1"/>
    <col min="14840" max="14840" width="55" style="38" customWidth="1"/>
    <col min="14841" max="14841" width="8.140625" style="38" customWidth="1"/>
    <col min="14842" max="14842" width="9.5703125" style="38" customWidth="1"/>
    <col min="14843" max="14843" width="6" style="38" customWidth="1"/>
    <col min="14844" max="14844" width="6.7109375" style="38" customWidth="1"/>
    <col min="14845" max="14845" width="7.28515625" style="38" customWidth="1"/>
    <col min="14846" max="14846" width="7.5703125" style="38" customWidth="1"/>
    <col min="14847" max="14847" width="7.140625" style="38" customWidth="1"/>
    <col min="14848" max="14848" width="8.28515625" style="38" customWidth="1"/>
    <col min="14849" max="14849" width="10.28515625" style="38" customWidth="1"/>
    <col min="14850" max="14850" width="11" style="38" customWidth="1"/>
    <col min="14851" max="14851" width="10.140625" style="38" customWidth="1"/>
    <col min="14852" max="14852" width="8.5703125" style="38" customWidth="1"/>
    <col min="14853" max="14853" width="10.28515625" style="38" customWidth="1"/>
    <col min="14854" max="15093" width="9.140625" style="38"/>
    <col min="15094" max="15094" width="11.28515625" style="38" customWidth="1"/>
    <col min="15095" max="15095" width="6.7109375" style="38" customWidth="1"/>
    <col min="15096" max="15096" width="55" style="38" customWidth="1"/>
    <col min="15097" max="15097" width="8.140625" style="38" customWidth="1"/>
    <col min="15098" max="15098" width="9.5703125" style="38" customWidth="1"/>
    <col min="15099" max="15099" width="6" style="38" customWidth="1"/>
    <col min="15100" max="15100" width="6.7109375" style="38" customWidth="1"/>
    <col min="15101" max="15101" width="7.28515625" style="38" customWidth="1"/>
    <col min="15102" max="15102" width="7.5703125" style="38" customWidth="1"/>
    <col min="15103" max="15103" width="7.140625" style="38" customWidth="1"/>
    <col min="15104" max="15104" width="8.28515625" style="38" customWidth="1"/>
    <col min="15105" max="15105" width="10.28515625" style="38" customWidth="1"/>
    <col min="15106" max="15106" width="11" style="38" customWidth="1"/>
    <col min="15107" max="15107" width="10.140625" style="38" customWidth="1"/>
    <col min="15108" max="15108" width="8.5703125" style="38" customWidth="1"/>
    <col min="15109" max="15109" width="10.28515625" style="38" customWidth="1"/>
    <col min="15110" max="15349" width="9.140625" style="38"/>
    <col min="15350" max="15350" width="11.28515625" style="38" customWidth="1"/>
    <col min="15351" max="15351" width="6.7109375" style="38" customWidth="1"/>
    <col min="15352" max="15352" width="55" style="38" customWidth="1"/>
    <col min="15353" max="15353" width="8.140625" style="38" customWidth="1"/>
    <col min="15354" max="15354" width="9.5703125" style="38" customWidth="1"/>
    <col min="15355" max="15355" width="6" style="38" customWidth="1"/>
    <col min="15356" max="15356" width="6.7109375" style="38" customWidth="1"/>
    <col min="15357" max="15357" width="7.28515625" style="38" customWidth="1"/>
    <col min="15358" max="15358" width="7.5703125" style="38" customWidth="1"/>
    <col min="15359" max="15359" width="7.140625" style="38" customWidth="1"/>
    <col min="15360" max="15360" width="8.28515625" style="38" customWidth="1"/>
    <col min="15361" max="15361" width="10.28515625" style="38" customWidth="1"/>
    <col min="15362" max="15362" width="11" style="38" customWidth="1"/>
    <col min="15363" max="15363" width="10.140625" style="38" customWidth="1"/>
    <col min="15364" max="15364" width="8.5703125" style="38" customWidth="1"/>
    <col min="15365" max="15365" width="10.28515625" style="38" customWidth="1"/>
    <col min="15366" max="15605" width="9.140625" style="38"/>
    <col min="15606" max="15606" width="11.28515625" style="38" customWidth="1"/>
    <col min="15607" max="15607" width="6.7109375" style="38" customWidth="1"/>
    <col min="15608" max="15608" width="55" style="38" customWidth="1"/>
    <col min="15609" max="15609" width="8.140625" style="38" customWidth="1"/>
    <col min="15610" max="15610" width="9.5703125" style="38" customWidth="1"/>
    <col min="15611" max="15611" width="6" style="38" customWidth="1"/>
    <col min="15612" max="15612" width="6.7109375" style="38" customWidth="1"/>
    <col min="15613" max="15613" width="7.28515625" style="38" customWidth="1"/>
    <col min="15614" max="15614" width="7.5703125" style="38" customWidth="1"/>
    <col min="15615" max="15615" width="7.140625" style="38" customWidth="1"/>
    <col min="15616" max="15616" width="8.28515625" style="38" customWidth="1"/>
    <col min="15617" max="15617" width="10.28515625" style="38" customWidth="1"/>
    <col min="15618" max="15618" width="11" style="38" customWidth="1"/>
    <col min="15619" max="15619" width="10.140625" style="38" customWidth="1"/>
    <col min="15620" max="15620" width="8.5703125" style="38" customWidth="1"/>
    <col min="15621" max="15621" width="10.28515625" style="38" customWidth="1"/>
    <col min="15622" max="15861" width="9.140625" style="38"/>
    <col min="15862" max="15862" width="11.28515625" style="38" customWidth="1"/>
    <col min="15863" max="15863" width="6.7109375" style="38" customWidth="1"/>
    <col min="15864" max="15864" width="55" style="38" customWidth="1"/>
    <col min="15865" max="15865" width="8.140625" style="38" customWidth="1"/>
    <col min="15866" max="15866" width="9.5703125" style="38" customWidth="1"/>
    <col min="15867" max="15867" width="6" style="38" customWidth="1"/>
    <col min="15868" max="15868" width="6.7109375" style="38" customWidth="1"/>
    <col min="15869" max="15869" width="7.28515625" style="38" customWidth="1"/>
    <col min="15870" max="15870" width="7.5703125" style="38" customWidth="1"/>
    <col min="15871" max="15871" width="7.140625" style="38" customWidth="1"/>
    <col min="15872" max="15872" width="8.28515625" style="38" customWidth="1"/>
    <col min="15873" max="15873" width="10.28515625" style="38" customWidth="1"/>
    <col min="15874" max="15874" width="11" style="38" customWidth="1"/>
    <col min="15875" max="15875" width="10.140625" style="38" customWidth="1"/>
    <col min="15876" max="15876" width="8.5703125" style="38" customWidth="1"/>
    <col min="15877" max="15877" width="10.28515625" style="38" customWidth="1"/>
    <col min="15878" max="16117" width="9.140625" style="38"/>
    <col min="16118" max="16118" width="11.28515625" style="38" customWidth="1"/>
    <col min="16119" max="16119" width="6.7109375" style="38" customWidth="1"/>
    <col min="16120" max="16120" width="55" style="38" customWidth="1"/>
    <col min="16121" max="16121" width="8.140625" style="38" customWidth="1"/>
    <col min="16122" max="16122" width="9.5703125" style="38" customWidth="1"/>
    <col min="16123" max="16123" width="6" style="38" customWidth="1"/>
    <col min="16124" max="16124" width="6.7109375" style="38" customWidth="1"/>
    <col min="16125" max="16125" width="7.28515625" style="38" customWidth="1"/>
    <col min="16126" max="16126" width="7.5703125" style="38" customWidth="1"/>
    <col min="16127" max="16127" width="7.140625" style="38" customWidth="1"/>
    <col min="16128" max="16128" width="8.28515625" style="38" customWidth="1"/>
    <col min="16129" max="16129" width="10.28515625" style="38" customWidth="1"/>
    <col min="16130" max="16130" width="11" style="38" customWidth="1"/>
    <col min="16131" max="16131" width="10.140625" style="38" customWidth="1"/>
    <col min="16132" max="16132" width="8.5703125" style="38" customWidth="1"/>
    <col min="16133" max="16133" width="10.28515625" style="38" customWidth="1"/>
    <col min="16134" max="16384" width="9.140625" style="38"/>
  </cols>
  <sheetData>
    <row r="1" spans="1:5" ht="15" x14ac:dyDescent="0.25">
      <c r="A1" s="220" t="s">
        <v>18</v>
      </c>
      <c r="B1" s="220"/>
      <c r="C1" s="220"/>
      <c r="D1" s="220"/>
      <c r="E1" s="220"/>
    </row>
    <row r="2" spans="1:5" ht="21" customHeight="1" x14ac:dyDescent="0.2">
      <c r="A2" s="221" t="s">
        <v>779</v>
      </c>
      <c r="B2" s="221"/>
      <c r="C2" s="221"/>
      <c r="D2" s="221"/>
      <c r="E2" s="221"/>
    </row>
    <row r="3" spans="1:5" x14ac:dyDescent="0.2">
      <c r="A3" s="222" t="s">
        <v>0</v>
      </c>
      <c r="B3" s="222"/>
      <c r="C3" s="222"/>
      <c r="D3" s="222"/>
      <c r="E3" s="222"/>
    </row>
    <row r="4" spans="1:5" x14ac:dyDescent="0.2">
      <c r="A4" s="39"/>
      <c r="B4" s="39"/>
      <c r="E4" s="39"/>
    </row>
    <row r="5" spans="1:5" ht="37.9" customHeight="1" x14ac:dyDescent="0.25">
      <c r="A5" s="223" t="s">
        <v>314</v>
      </c>
      <c r="B5" s="223"/>
      <c r="C5" s="223"/>
      <c r="D5" s="223"/>
      <c r="E5" s="223"/>
    </row>
    <row r="6" spans="1:5" ht="31.15" customHeight="1" x14ac:dyDescent="0.2">
      <c r="A6" s="219" t="s">
        <v>20</v>
      </c>
      <c r="B6" s="224"/>
      <c r="C6" s="224"/>
      <c r="D6" s="224"/>
      <c r="E6" s="224"/>
    </row>
    <row r="7" spans="1:5" ht="18.75" customHeight="1" x14ac:dyDescent="0.2">
      <c r="A7" s="219" t="s">
        <v>315</v>
      </c>
      <c r="B7" s="219"/>
      <c r="C7" s="219"/>
      <c r="D7" s="219"/>
      <c r="E7" s="219"/>
    </row>
    <row r="8" spans="1:5" ht="12.75" customHeight="1" x14ac:dyDescent="0.2">
      <c r="A8" s="41"/>
      <c r="B8" s="41"/>
      <c r="C8" s="41"/>
      <c r="D8" s="41"/>
      <c r="E8" s="41"/>
    </row>
    <row r="10" spans="1:5" ht="15.75" customHeight="1" x14ac:dyDescent="0.2">
      <c r="A10" s="215" t="s">
        <v>1</v>
      </c>
      <c r="B10" s="215" t="s">
        <v>2</v>
      </c>
      <c r="C10" s="215" t="s">
        <v>3</v>
      </c>
      <c r="D10" s="217" t="s">
        <v>4</v>
      </c>
      <c r="E10" s="217" t="s">
        <v>5</v>
      </c>
    </row>
    <row r="11" spans="1:5" ht="102.75" customHeight="1" x14ac:dyDescent="0.2">
      <c r="A11" s="216"/>
      <c r="B11" s="216"/>
      <c r="C11" s="216"/>
      <c r="D11" s="218"/>
      <c r="E11" s="218"/>
    </row>
    <row r="12" spans="1:5" ht="17.25" customHeight="1" x14ac:dyDescent="0.2">
      <c r="A12" s="48">
        <v>1</v>
      </c>
      <c r="B12" s="48">
        <v>2</v>
      </c>
      <c r="C12" s="126">
        <v>3</v>
      </c>
      <c r="D12" s="48">
        <v>4</v>
      </c>
      <c r="E12" s="48">
        <f>1+D12</f>
        <v>5</v>
      </c>
    </row>
    <row r="13" spans="1:5" x14ac:dyDescent="0.2">
      <c r="A13" s="42"/>
      <c r="B13" s="94"/>
      <c r="C13" s="101" t="s">
        <v>779</v>
      </c>
      <c r="D13" s="102"/>
      <c r="E13" s="103"/>
    </row>
    <row r="14" spans="1:5" x14ac:dyDescent="0.2">
      <c r="A14" s="135">
        <v>1</v>
      </c>
      <c r="B14" s="94"/>
      <c r="C14" s="169" t="s">
        <v>797</v>
      </c>
      <c r="D14" s="118" t="s">
        <v>6</v>
      </c>
      <c r="E14" s="106">
        <v>98</v>
      </c>
    </row>
    <row r="15" spans="1:5" x14ac:dyDescent="0.2">
      <c r="A15" s="51">
        <f>+A14+1</f>
        <v>2</v>
      </c>
      <c r="B15" s="44"/>
      <c r="C15" s="50" t="s">
        <v>780</v>
      </c>
      <c r="D15" s="141" t="s">
        <v>501</v>
      </c>
      <c r="E15" s="173">
        <v>1</v>
      </c>
    </row>
    <row r="16" spans="1:5" x14ac:dyDescent="0.2">
      <c r="A16" s="51">
        <f t="shared" ref="A16:A31" si="0">+A15+1</f>
        <v>3</v>
      </c>
      <c r="B16" s="44"/>
      <c r="C16" s="50" t="s">
        <v>781</v>
      </c>
      <c r="D16" s="141" t="s">
        <v>11</v>
      </c>
      <c r="E16" s="173">
        <v>1</v>
      </c>
    </row>
    <row r="17" spans="1:5" x14ac:dyDescent="0.2">
      <c r="A17" s="51">
        <f t="shared" si="0"/>
        <v>4</v>
      </c>
      <c r="B17" s="44"/>
      <c r="C17" s="50" t="s">
        <v>782</v>
      </c>
      <c r="D17" s="141" t="s">
        <v>11</v>
      </c>
      <c r="E17" s="173">
        <v>2</v>
      </c>
    </row>
    <row r="18" spans="1:5" x14ac:dyDescent="0.2">
      <c r="A18" s="51">
        <f t="shared" si="0"/>
        <v>5</v>
      </c>
      <c r="B18" s="44"/>
      <c r="C18" s="50" t="s">
        <v>798</v>
      </c>
      <c r="D18" s="141" t="s">
        <v>783</v>
      </c>
      <c r="E18" s="213">
        <f>4+3</f>
        <v>7</v>
      </c>
    </row>
    <row r="19" spans="1:5" x14ac:dyDescent="0.2">
      <c r="A19" s="51">
        <f t="shared" si="0"/>
        <v>6</v>
      </c>
      <c r="B19" s="44"/>
      <c r="C19" s="50" t="s">
        <v>784</v>
      </c>
      <c r="D19" s="141" t="s">
        <v>11</v>
      </c>
      <c r="E19" s="173">
        <v>1</v>
      </c>
    </row>
    <row r="20" spans="1:5" x14ac:dyDescent="0.2">
      <c r="A20" s="51">
        <f t="shared" si="0"/>
        <v>7</v>
      </c>
      <c r="B20" s="44"/>
      <c r="C20" s="50" t="s">
        <v>785</v>
      </c>
      <c r="D20" s="141" t="s">
        <v>501</v>
      </c>
      <c r="E20" s="114">
        <v>1</v>
      </c>
    </row>
    <row r="21" spans="1:5" x14ac:dyDescent="0.2">
      <c r="A21" s="51">
        <f t="shared" si="0"/>
        <v>8</v>
      </c>
      <c r="B21" s="44"/>
      <c r="C21" s="50" t="s">
        <v>786</v>
      </c>
      <c r="D21" s="141" t="s">
        <v>501</v>
      </c>
      <c r="E21" s="114">
        <v>1</v>
      </c>
    </row>
    <row r="22" spans="1:5" ht="39.6" customHeight="1" x14ac:dyDescent="0.2">
      <c r="A22" s="51">
        <f t="shared" si="0"/>
        <v>9</v>
      </c>
      <c r="B22" s="44"/>
      <c r="C22" s="50" t="s">
        <v>799</v>
      </c>
      <c r="D22" s="141" t="s">
        <v>501</v>
      </c>
      <c r="E22" s="114">
        <v>1</v>
      </c>
    </row>
    <row r="23" spans="1:5" x14ac:dyDescent="0.2">
      <c r="A23" s="51">
        <f t="shared" si="0"/>
        <v>10</v>
      </c>
      <c r="B23" s="44"/>
      <c r="C23" s="50" t="s">
        <v>787</v>
      </c>
      <c r="D23" s="109" t="s">
        <v>501</v>
      </c>
      <c r="E23" s="110">
        <v>1</v>
      </c>
    </row>
    <row r="24" spans="1:5" x14ac:dyDescent="0.2">
      <c r="A24" s="51">
        <f t="shared" si="0"/>
        <v>11</v>
      </c>
      <c r="B24" s="44"/>
      <c r="C24" s="50" t="s">
        <v>788</v>
      </c>
      <c r="D24" s="109" t="s">
        <v>11</v>
      </c>
      <c r="E24" s="110">
        <v>1</v>
      </c>
    </row>
    <row r="25" spans="1:5" x14ac:dyDescent="0.2">
      <c r="A25" s="51">
        <f t="shared" si="0"/>
        <v>12</v>
      </c>
      <c r="B25" s="44"/>
      <c r="C25" s="50" t="s">
        <v>789</v>
      </c>
      <c r="D25" s="109" t="s">
        <v>11</v>
      </c>
      <c r="E25" s="110">
        <v>1</v>
      </c>
    </row>
    <row r="26" spans="1:5" x14ac:dyDescent="0.2">
      <c r="A26" s="51">
        <f t="shared" si="0"/>
        <v>13</v>
      </c>
      <c r="B26" s="44"/>
      <c r="C26" s="50" t="s">
        <v>790</v>
      </c>
      <c r="D26" s="109" t="s">
        <v>11</v>
      </c>
      <c r="E26" s="110">
        <v>1</v>
      </c>
    </row>
    <row r="27" spans="1:5" ht="25.5" x14ac:dyDescent="0.2">
      <c r="A27" s="51">
        <f t="shared" si="0"/>
        <v>14</v>
      </c>
      <c r="B27" s="44"/>
      <c r="C27" s="50" t="s">
        <v>791</v>
      </c>
      <c r="D27" s="109" t="s">
        <v>9</v>
      </c>
      <c r="E27" s="73">
        <v>1</v>
      </c>
    </row>
    <row r="28" spans="1:5" x14ac:dyDescent="0.2">
      <c r="A28" s="51">
        <f t="shared" si="0"/>
        <v>15</v>
      </c>
      <c r="B28" s="44"/>
      <c r="C28" s="50" t="s">
        <v>792</v>
      </c>
      <c r="D28" s="109" t="s">
        <v>22</v>
      </c>
      <c r="E28" s="73">
        <v>1</v>
      </c>
    </row>
    <row r="29" spans="1:5" x14ac:dyDescent="0.2">
      <c r="A29" s="51">
        <f t="shared" si="0"/>
        <v>16</v>
      </c>
      <c r="B29" s="44"/>
      <c r="C29" s="50" t="s">
        <v>793</v>
      </c>
      <c r="D29" s="109" t="s">
        <v>783</v>
      </c>
      <c r="E29" s="214">
        <f>4+3</f>
        <v>7</v>
      </c>
    </row>
    <row r="30" spans="1:5" x14ac:dyDescent="0.2">
      <c r="A30" s="51">
        <f t="shared" si="0"/>
        <v>17</v>
      </c>
      <c r="B30" s="44"/>
      <c r="C30" s="50" t="s">
        <v>800</v>
      </c>
      <c r="D30" s="109" t="s">
        <v>501</v>
      </c>
      <c r="E30" s="168">
        <v>1</v>
      </c>
    </row>
    <row r="31" spans="1:5" x14ac:dyDescent="0.2">
      <c r="A31" s="51">
        <f t="shared" si="0"/>
        <v>18</v>
      </c>
      <c r="B31" s="44"/>
      <c r="C31" s="50" t="s">
        <v>794</v>
      </c>
      <c r="D31" s="109" t="s">
        <v>501</v>
      </c>
      <c r="E31" s="168">
        <v>1</v>
      </c>
    </row>
  </sheetData>
  <mergeCells count="11">
    <mergeCell ref="A7:E7"/>
    <mergeCell ref="A1:E1"/>
    <mergeCell ref="A2:E2"/>
    <mergeCell ref="A3:E3"/>
    <mergeCell ref="A5:E5"/>
    <mergeCell ref="A6:E6"/>
    <mergeCell ref="A10:A11"/>
    <mergeCell ref="B10:B11"/>
    <mergeCell ref="C10:C11"/>
    <mergeCell ref="D10:D11"/>
    <mergeCell ref="E10:E11"/>
  </mergeCells>
  <pageMargins left="0.70866141732283472" right="0.70866141732283472" top="0.74803149606299213" bottom="0.74803149606299213" header="0.31496062992125984" footer="0.31496062992125984"/>
  <pageSetup paperSize="9" scale="93" fitToHeight="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4F92A-3552-44F3-AD7B-BA28477AFB1E}">
  <sheetPr>
    <pageSetUpPr fitToPage="1"/>
  </sheetPr>
  <dimension ref="A1:H173"/>
  <sheetViews>
    <sheetView topLeftCell="A167" zoomScaleNormal="100" workbookViewId="0">
      <selection activeCell="F183" sqref="F183"/>
    </sheetView>
  </sheetViews>
  <sheetFormatPr defaultColWidth="9.140625" defaultRowHeight="14.25" x14ac:dyDescent="0.2"/>
  <cols>
    <col min="1" max="1" width="7.85546875" style="38" customWidth="1"/>
    <col min="2" max="2" width="6.7109375" style="38" customWidth="1"/>
    <col min="3" max="3" width="61.42578125" style="49" customWidth="1"/>
    <col min="4" max="4" width="8.140625" style="39" customWidth="1"/>
    <col min="5" max="5" width="9.5703125" style="38" customWidth="1"/>
    <col min="6" max="245" width="9.140625" style="38"/>
    <col min="246" max="246" width="11.28515625" style="38" customWidth="1"/>
    <col min="247" max="247" width="6.7109375" style="38" customWidth="1"/>
    <col min="248" max="248" width="55" style="38" customWidth="1"/>
    <col min="249" max="249" width="8.140625" style="38" customWidth="1"/>
    <col min="250" max="250" width="9.5703125" style="38" customWidth="1"/>
    <col min="251" max="251" width="6" style="38" customWidth="1"/>
    <col min="252" max="252" width="6.7109375" style="38" customWidth="1"/>
    <col min="253" max="253" width="7.28515625" style="38" customWidth="1"/>
    <col min="254" max="254" width="7.5703125" style="38" customWidth="1"/>
    <col min="255" max="255" width="7.140625" style="38" customWidth="1"/>
    <col min="256" max="256" width="8.28515625" style="38" customWidth="1"/>
    <col min="257" max="257" width="10.28515625" style="38" customWidth="1"/>
    <col min="258" max="258" width="11" style="38" customWidth="1"/>
    <col min="259" max="259" width="10.140625" style="38" customWidth="1"/>
    <col min="260" max="260" width="8.5703125" style="38" customWidth="1"/>
    <col min="261" max="261" width="10.28515625" style="38" customWidth="1"/>
    <col min="262" max="501" width="9.140625" style="38"/>
    <col min="502" max="502" width="11.28515625" style="38" customWidth="1"/>
    <col min="503" max="503" width="6.7109375" style="38" customWidth="1"/>
    <col min="504" max="504" width="55" style="38" customWidth="1"/>
    <col min="505" max="505" width="8.140625" style="38" customWidth="1"/>
    <col min="506" max="506" width="9.5703125" style="38" customWidth="1"/>
    <col min="507" max="507" width="6" style="38" customWidth="1"/>
    <col min="508" max="508" width="6.7109375" style="38" customWidth="1"/>
    <col min="509" max="509" width="7.28515625" style="38" customWidth="1"/>
    <col min="510" max="510" width="7.5703125" style="38" customWidth="1"/>
    <col min="511" max="511" width="7.140625" style="38" customWidth="1"/>
    <col min="512" max="512" width="8.28515625" style="38" customWidth="1"/>
    <col min="513" max="513" width="10.28515625" style="38" customWidth="1"/>
    <col min="514" max="514" width="11" style="38" customWidth="1"/>
    <col min="515" max="515" width="10.140625" style="38" customWidth="1"/>
    <col min="516" max="516" width="8.5703125" style="38" customWidth="1"/>
    <col min="517" max="517" width="10.28515625" style="38" customWidth="1"/>
    <col min="518" max="757" width="9.140625" style="38"/>
    <col min="758" max="758" width="11.28515625" style="38" customWidth="1"/>
    <col min="759" max="759" width="6.7109375" style="38" customWidth="1"/>
    <col min="760" max="760" width="55" style="38" customWidth="1"/>
    <col min="761" max="761" width="8.140625" style="38" customWidth="1"/>
    <col min="762" max="762" width="9.5703125" style="38" customWidth="1"/>
    <col min="763" max="763" width="6" style="38" customWidth="1"/>
    <col min="764" max="764" width="6.7109375" style="38" customWidth="1"/>
    <col min="765" max="765" width="7.28515625" style="38" customWidth="1"/>
    <col min="766" max="766" width="7.5703125" style="38" customWidth="1"/>
    <col min="767" max="767" width="7.140625" style="38" customWidth="1"/>
    <col min="768" max="768" width="8.28515625" style="38" customWidth="1"/>
    <col min="769" max="769" width="10.28515625" style="38" customWidth="1"/>
    <col min="770" max="770" width="11" style="38" customWidth="1"/>
    <col min="771" max="771" width="10.140625" style="38" customWidth="1"/>
    <col min="772" max="772" width="8.5703125" style="38" customWidth="1"/>
    <col min="773" max="773" width="10.28515625" style="38" customWidth="1"/>
    <col min="774" max="1013" width="9.140625" style="38"/>
    <col min="1014" max="1014" width="11.28515625" style="38" customWidth="1"/>
    <col min="1015" max="1015" width="6.7109375" style="38" customWidth="1"/>
    <col min="1016" max="1016" width="55" style="38" customWidth="1"/>
    <col min="1017" max="1017" width="8.140625" style="38" customWidth="1"/>
    <col min="1018" max="1018" width="9.5703125" style="38" customWidth="1"/>
    <col min="1019" max="1019" width="6" style="38" customWidth="1"/>
    <col min="1020" max="1020" width="6.7109375" style="38" customWidth="1"/>
    <col min="1021" max="1021" width="7.28515625" style="38" customWidth="1"/>
    <col min="1022" max="1022" width="7.5703125" style="38" customWidth="1"/>
    <col min="1023" max="1023" width="7.140625" style="38" customWidth="1"/>
    <col min="1024" max="1024" width="8.28515625" style="38" customWidth="1"/>
    <col min="1025" max="1025" width="10.28515625" style="38" customWidth="1"/>
    <col min="1026" max="1026" width="11" style="38" customWidth="1"/>
    <col min="1027" max="1027" width="10.140625" style="38" customWidth="1"/>
    <col min="1028" max="1028" width="8.5703125" style="38" customWidth="1"/>
    <col min="1029" max="1029" width="10.28515625" style="38" customWidth="1"/>
    <col min="1030" max="1269" width="9.140625" style="38"/>
    <col min="1270" max="1270" width="11.28515625" style="38" customWidth="1"/>
    <col min="1271" max="1271" width="6.7109375" style="38" customWidth="1"/>
    <col min="1272" max="1272" width="55" style="38" customWidth="1"/>
    <col min="1273" max="1273" width="8.140625" style="38" customWidth="1"/>
    <col min="1274" max="1274" width="9.5703125" style="38" customWidth="1"/>
    <col min="1275" max="1275" width="6" style="38" customWidth="1"/>
    <col min="1276" max="1276" width="6.7109375" style="38" customWidth="1"/>
    <col min="1277" max="1277" width="7.28515625" style="38" customWidth="1"/>
    <col min="1278" max="1278" width="7.5703125" style="38" customWidth="1"/>
    <col min="1279" max="1279" width="7.140625" style="38" customWidth="1"/>
    <col min="1280" max="1280" width="8.28515625" style="38" customWidth="1"/>
    <col min="1281" max="1281" width="10.28515625" style="38" customWidth="1"/>
    <col min="1282" max="1282" width="11" style="38" customWidth="1"/>
    <col min="1283" max="1283" width="10.140625" style="38" customWidth="1"/>
    <col min="1284" max="1284" width="8.5703125" style="38" customWidth="1"/>
    <col min="1285" max="1285" width="10.28515625" style="38" customWidth="1"/>
    <col min="1286" max="1525" width="9.140625" style="38"/>
    <col min="1526" max="1526" width="11.28515625" style="38" customWidth="1"/>
    <col min="1527" max="1527" width="6.7109375" style="38" customWidth="1"/>
    <col min="1528" max="1528" width="55" style="38" customWidth="1"/>
    <col min="1529" max="1529" width="8.140625" style="38" customWidth="1"/>
    <col min="1530" max="1530" width="9.5703125" style="38" customWidth="1"/>
    <col min="1531" max="1531" width="6" style="38" customWidth="1"/>
    <col min="1532" max="1532" width="6.7109375" style="38" customWidth="1"/>
    <col min="1533" max="1533" width="7.28515625" style="38" customWidth="1"/>
    <col min="1534" max="1534" width="7.5703125" style="38" customWidth="1"/>
    <col min="1535" max="1535" width="7.140625" style="38" customWidth="1"/>
    <col min="1536" max="1536" width="8.28515625" style="38" customWidth="1"/>
    <col min="1537" max="1537" width="10.28515625" style="38" customWidth="1"/>
    <col min="1538" max="1538" width="11" style="38" customWidth="1"/>
    <col min="1539" max="1539" width="10.140625" style="38" customWidth="1"/>
    <col min="1540" max="1540" width="8.5703125" style="38" customWidth="1"/>
    <col min="1541" max="1541" width="10.28515625" style="38" customWidth="1"/>
    <col min="1542" max="1781" width="9.140625" style="38"/>
    <col min="1782" max="1782" width="11.28515625" style="38" customWidth="1"/>
    <col min="1783" max="1783" width="6.7109375" style="38" customWidth="1"/>
    <col min="1784" max="1784" width="55" style="38" customWidth="1"/>
    <col min="1785" max="1785" width="8.140625" style="38" customWidth="1"/>
    <col min="1786" max="1786" width="9.5703125" style="38" customWidth="1"/>
    <col min="1787" max="1787" width="6" style="38" customWidth="1"/>
    <col min="1788" max="1788" width="6.7109375" style="38" customWidth="1"/>
    <col min="1789" max="1789" width="7.28515625" style="38" customWidth="1"/>
    <col min="1790" max="1790" width="7.5703125" style="38" customWidth="1"/>
    <col min="1791" max="1791" width="7.140625" style="38" customWidth="1"/>
    <col min="1792" max="1792" width="8.28515625" style="38" customWidth="1"/>
    <col min="1793" max="1793" width="10.28515625" style="38" customWidth="1"/>
    <col min="1794" max="1794" width="11" style="38" customWidth="1"/>
    <col min="1795" max="1795" width="10.140625" style="38" customWidth="1"/>
    <col min="1796" max="1796" width="8.5703125" style="38" customWidth="1"/>
    <col min="1797" max="1797" width="10.28515625" style="38" customWidth="1"/>
    <col min="1798" max="2037" width="9.140625" style="38"/>
    <col min="2038" max="2038" width="11.28515625" style="38" customWidth="1"/>
    <col min="2039" max="2039" width="6.7109375" style="38" customWidth="1"/>
    <col min="2040" max="2040" width="55" style="38" customWidth="1"/>
    <col min="2041" max="2041" width="8.140625" style="38" customWidth="1"/>
    <col min="2042" max="2042" width="9.5703125" style="38" customWidth="1"/>
    <col min="2043" max="2043" width="6" style="38" customWidth="1"/>
    <col min="2044" max="2044" width="6.7109375" style="38" customWidth="1"/>
    <col min="2045" max="2045" width="7.28515625" style="38" customWidth="1"/>
    <col min="2046" max="2046" width="7.5703125" style="38" customWidth="1"/>
    <col min="2047" max="2047" width="7.140625" style="38" customWidth="1"/>
    <col min="2048" max="2048" width="8.28515625" style="38" customWidth="1"/>
    <col min="2049" max="2049" width="10.28515625" style="38" customWidth="1"/>
    <col min="2050" max="2050" width="11" style="38" customWidth="1"/>
    <col min="2051" max="2051" width="10.140625" style="38" customWidth="1"/>
    <col min="2052" max="2052" width="8.5703125" style="38" customWidth="1"/>
    <col min="2053" max="2053" width="10.28515625" style="38" customWidth="1"/>
    <col min="2054" max="2293" width="9.140625" style="38"/>
    <col min="2294" max="2294" width="11.28515625" style="38" customWidth="1"/>
    <col min="2295" max="2295" width="6.7109375" style="38" customWidth="1"/>
    <col min="2296" max="2296" width="55" style="38" customWidth="1"/>
    <col min="2297" max="2297" width="8.140625" style="38" customWidth="1"/>
    <col min="2298" max="2298" width="9.5703125" style="38" customWidth="1"/>
    <col min="2299" max="2299" width="6" style="38" customWidth="1"/>
    <col min="2300" max="2300" width="6.7109375" style="38" customWidth="1"/>
    <col min="2301" max="2301" width="7.28515625" style="38" customWidth="1"/>
    <col min="2302" max="2302" width="7.5703125" style="38" customWidth="1"/>
    <col min="2303" max="2303" width="7.140625" style="38" customWidth="1"/>
    <col min="2304" max="2304" width="8.28515625" style="38" customWidth="1"/>
    <col min="2305" max="2305" width="10.28515625" style="38" customWidth="1"/>
    <col min="2306" max="2306" width="11" style="38" customWidth="1"/>
    <col min="2307" max="2307" width="10.140625" style="38" customWidth="1"/>
    <col min="2308" max="2308" width="8.5703125" style="38" customWidth="1"/>
    <col min="2309" max="2309" width="10.28515625" style="38" customWidth="1"/>
    <col min="2310" max="2549" width="9.140625" style="38"/>
    <col min="2550" max="2550" width="11.28515625" style="38" customWidth="1"/>
    <col min="2551" max="2551" width="6.7109375" style="38" customWidth="1"/>
    <col min="2552" max="2552" width="55" style="38" customWidth="1"/>
    <col min="2553" max="2553" width="8.140625" style="38" customWidth="1"/>
    <col min="2554" max="2554" width="9.5703125" style="38" customWidth="1"/>
    <col min="2555" max="2555" width="6" style="38" customWidth="1"/>
    <col min="2556" max="2556" width="6.7109375" style="38" customWidth="1"/>
    <col min="2557" max="2557" width="7.28515625" style="38" customWidth="1"/>
    <col min="2558" max="2558" width="7.5703125" style="38" customWidth="1"/>
    <col min="2559" max="2559" width="7.140625" style="38" customWidth="1"/>
    <col min="2560" max="2560" width="8.28515625" style="38" customWidth="1"/>
    <col min="2561" max="2561" width="10.28515625" style="38" customWidth="1"/>
    <col min="2562" max="2562" width="11" style="38" customWidth="1"/>
    <col min="2563" max="2563" width="10.140625" style="38" customWidth="1"/>
    <col min="2564" max="2564" width="8.5703125" style="38" customWidth="1"/>
    <col min="2565" max="2565" width="10.28515625" style="38" customWidth="1"/>
    <col min="2566" max="2805" width="9.140625" style="38"/>
    <col min="2806" max="2806" width="11.28515625" style="38" customWidth="1"/>
    <col min="2807" max="2807" width="6.7109375" style="38" customWidth="1"/>
    <col min="2808" max="2808" width="55" style="38" customWidth="1"/>
    <col min="2809" max="2809" width="8.140625" style="38" customWidth="1"/>
    <col min="2810" max="2810" width="9.5703125" style="38" customWidth="1"/>
    <col min="2811" max="2811" width="6" style="38" customWidth="1"/>
    <col min="2812" max="2812" width="6.7109375" style="38" customWidth="1"/>
    <col min="2813" max="2813" width="7.28515625" style="38" customWidth="1"/>
    <col min="2814" max="2814" width="7.5703125" style="38" customWidth="1"/>
    <col min="2815" max="2815" width="7.140625" style="38" customWidth="1"/>
    <col min="2816" max="2816" width="8.28515625" style="38" customWidth="1"/>
    <col min="2817" max="2817" width="10.28515625" style="38" customWidth="1"/>
    <col min="2818" max="2818" width="11" style="38" customWidth="1"/>
    <col min="2819" max="2819" width="10.140625" style="38" customWidth="1"/>
    <col min="2820" max="2820" width="8.5703125" style="38" customWidth="1"/>
    <col min="2821" max="2821" width="10.28515625" style="38" customWidth="1"/>
    <col min="2822" max="3061" width="9.140625" style="38"/>
    <col min="3062" max="3062" width="11.28515625" style="38" customWidth="1"/>
    <col min="3063" max="3063" width="6.7109375" style="38" customWidth="1"/>
    <col min="3064" max="3064" width="55" style="38" customWidth="1"/>
    <col min="3065" max="3065" width="8.140625" style="38" customWidth="1"/>
    <col min="3066" max="3066" width="9.5703125" style="38" customWidth="1"/>
    <col min="3067" max="3067" width="6" style="38" customWidth="1"/>
    <col min="3068" max="3068" width="6.7109375" style="38" customWidth="1"/>
    <col min="3069" max="3069" width="7.28515625" style="38" customWidth="1"/>
    <col min="3070" max="3070" width="7.5703125" style="38" customWidth="1"/>
    <col min="3071" max="3071" width="7.140625" style="38" customWidth="1"/>
    <col min="3072" max="3072" width="8.28515625" style="38" customWidth="1"/>
    <col min="3073" max="3073" width="10.28515625" style="38" customWidth="1"/>
    <col min="3074" max="3074" width="11" style="38" customWidth="1"/>
    <col min="3075" max="3075" width="10.140625" style="38" customWidth="1"/>
    <col min="3076" max="3076" width="8.5703125" style="38" customWidth="1"/>
    <col min="3077" max="3077" width="10.28515625" style="38" customWidth="1"/>
    <col min="3078" max="3317" width="9.140625" style="38"/>
    <col min="3318" max="3318" width="11.28515625" style="38" customWidth="1"/>
    <col min="3319" max="3319" width="6.7109375" style="38" customWidth="1"/>
    <col min="3320" max="3320" width="55" style="38" customWidth="1"/>
    <col min="3321" max="3321" width="8.140625" style="38" customWidth="1"/>
    <col min="3322" max="3322" width="9.5703125" style="38" customWidth="1"/>
    <col min="3323" max="3323" width="6" style="38" customWidth="1"/>
    <col min="3324" max="3324" width="6.7109375" style="38" customWidth="1"/>
    <col min="3325" max="3325" width="7.28515625" style="38" customWidth="1"/>
    <col min="3326" max="3326" width="7.5703125" style="38" customWidth="1"/>
    <col min="3327" max="3327" width="7.140625" style="38" customWidth="1"/>
    <col min="3328" max="3328" width="8.28515625" style="38" customWidth="1"/>
    <col min="3329" max="3329" width="10.28515625" style="38" customWidth="1"/>
    <col min="3330" max="3330" width="11" style="38" customWidth="1"/>
    <col min="3331" max="3331" width="10.140625" style="38" customWidth="1"/>
    <col min="3332" max="3332" width="8.5703125" style="38" customWidth="1"/>
    <col min="3333" max="3333" width="10.28515625" style="38" customWidth="1"/>
    <col min="3334" max="3573" width="9.140625" style="38"/>
    <col min="3574" max="3574" width="11.28515625" style="38" customWidth="1"/>
    <col min="3575" max="3575" width="6.7109375" style="38" customWidth="1"/>
    <col min="3576" max="3576" width="55" style="38" customWidth="1"/>
    <col min="3577" max="3577" width="8.140625" style="38" customWidth="1"/>
    <col min="3578" max="3578" width="9.5703125" style="38" customWidth="1"/>
    <col min="3579" max="3579" width="6" style="38" customWidth="1"/>
    <col min="3580" max="3580" width="6.7109375" style="38" customWidth="1"/>
    <col min="3581" max="3581" width="7.28515625" style="38" customWidth="1"/>
    <col min="3582" max="3582" width="7.5703125" style="38" customWidth="1"/>
    <col min="3583" max="3583" width="7.140625" style="38" customWidth="1"/>
    <col min="3584" max="3584" width="8.28515625" style="38" customWidth="1"/>
    <col min="3585" max="3585" width="10.28515625" style="38" customWidth="1"/>
    <col min="3586" max="3586" width="11" style="38" customWidth="1"/>
    <col min="3587" max="3587" width="10.140625" style="38" customWidth="1"/>
    <col min="3588" max="3588" width="8.5703125" style="38" customWidth="1"/>
    <col min="3589" max="3589" width="10.28515625" style="38" customWidth="1"/>
    <col min="3590" max="3829" width="9.140625" style="38"/>
    <col min="3830" max="3830" width="11.28515625" style="38" customWidth="1"/>
    <col min="3831" max="3831" width="6.7109375" style="38" customWidth="1"/>
    <col min="3832" max="3832" width="55" style="38" customWidth="1"/>
    <col min="3833" max="3833" width="8.140625" style="38" customWidth="1"/>
    <col min="3834" max="3834" width="9.5703125" style="38" customWidth="1"/>
    <col min="3835" max="3835" width="6" style="38" customWidth="1"/>
    <col min="3836" max="3836" width="6.7109375" style="38" customWidth="1"/>
    <col min="3837" max="3837" width="7.28515625" style="38" customWidth="1"/>
    <col min="3838" max="3838" width="7.5703125" style="38" customWidth="1"/>
    <col min="3839" max="3839" width="7.140625" style="38" customWidth="1"/>
    <col min="3840" max="3840" width="8.28515625" style="38" customWidth="1"/>
    <col min="3841" max="3841" width="10.28515625" style="38" customWidth="1"/>
    <col min="3842" max="3842" width="11" style="38" customWidth="1"/>
    <col min="3843" max="3843" width="10.140625" style="38" customWidth="1"/>
    <col min="3844" max="3844" width="8.5703125" style="38" customWidth="1"/>
    <col min="3845" max="3845" width="10.28515625" style="38" customWidth="1"/>
    <col min="3846" max="4085" width="9.140625" style="38"/>
    <col min="4086" max="4086" width="11.28515625" style="38" customWidth="1"/>
    <col min="4087" max="4087" width="6.7109375" style="38" customWidth="1"/>
    <col min="4088" max="4088" width="55" style="38" customWidth="1"/>
    <col min="4089" max="4089" width="8.140625" style="38" customWidth="1"/>
    <col min="4090" max="4090" width="9.5703125" style="38" customWidth="1"/>
    <col min="4091" max="4091" width="6" style="38" customWidth="1"/>
    <col min="4092" max="4092" width="6.7109375" style="38" customWidth="1"/>
    <col min="4093" max="4093" width="7.28515625" style="38" customWidth="1"/>
    <col min="4094" max="4094" width="7.5703125" style="38" customWidth="1"/>
    <col min="4095" max="4095" width="7.140625" style="38" customWidth="1"/>
    <col min="4096" max="4096" width="8.28515625" style="38" customWidth="1"/>
    <col min="4097" max="4097" width="10.28515625" style="38" customWidth="1"/>
    <col min="4098" max="4098" width="11" style="38" customWidth="1"/>
    <col min="4099" max="4099" width="10.140625" style="38" customWidth="1"/>
    <col min="4100" max="4100" width="8.5703125" style="38" customWidth="1"/>
    <col min="4101" max="4101" width="10.28515625" style="38" customWidth="1"/>
    <col min="4102" max="4341" width="9.140625" style="38"/>
    <col min="4342" max="4342" width="11.28515625" style="38" customWidth="1"/>
    <col min="4343" max="4343" width="6.7109375" style="38" customWidth="1"/>
    <col min="4344" max="4344" width="55" style="38" customWidth="1"/>
    <col min="4345" max="4345" width="8.140625" style="38" customWidth="1"/>
    <col min="4346" max="4346" width="9.5703125" style="38" customWidth="1"/>
    <col min="4347" max="4347" width="6" style="38" customWidth="1"/>
    <col min="4348" max="4348" width="6.7109375" style="38" customWidth="1"/>
    <col min="4349" max="4349" width="7.28515625" style="38" customWidth="1"/>
    <col min="4350" max="4350" width="7.5703125" style="38" customWidth="1"/>
    <col min="4351" max="4351" width="7.140625" style="38" customWidth="1"/>
    <col min="4352" max="4352" width="8.28515625" style="38" customWidth="1"/>
    <col min="4353" max="4353" width="10.28515625" style="38" customWidth="1"/>
    <col min="4354" max="4354" width="11" style="38" customWidth="1"/>
    <col min="4355" max="4355" width="10.140625" style="38" customWidth="1"/>
    <col min="4356" max="4356" width="8.5703125" style="38" customWidth="1"/>
    <col min="4357" max="4357" width="10.28515625" style="38" customWidth="1"/>
    <col min="4358" max="4597" width="9.140625" style="38"/>
    <col min="4598" max="4598" width="11.28515625" style="38" customWidth="1"/>
    <col min="4599" max="4599" width="6.7109375" style="38" customWidth="1"/>
    <col min="4600" max="4600" width="55" style="38" customWidth="1"/>
    <col min="4601" max="4601" width="8.140625" style="38" customWidth="1"/>
    <col min="4602" max="4602" width="9.5703125" style="38" customWidth="1"/>
    <col min="4603" max="4603" width="6" style="38" customWidth="1"/>
    <col min="4604" max="4604" width="6.7109375" style="38" customWidth="1"/>
    <col min="4605" max="4605" width="7.28515625" style="38" customWidth="1"/>
    <col min="4606" max="4606" width="7.5703125" style="38" customWidth="1"/>
    <col min="4607" max="4607" width="7.140625" style="38" customWidth="1"/>
    <col min="4608" max="4608" width="8.28515625" style="38" customWidth="1"/>
    <col min="4609" max="4609" width="10.28515625" style="38" customWidth="1"/>
    <col min="4610" max="4610" width="11" style="38" customWidth="1"/>
    <col min="4611" max="4611" width="10.140625" style="38" customWidth="1"/>
    <col min="4612" max="4612" width="8.5703125" style="38" customWidth="1"/>
    <col min="4613" max="4613" width="10.28515625" style="38" customWidth="1"/>
    <col min="4614" max="4853" width="9.140625" style="38"/>
    <col min="4854" max="4854" width="11.28515625" style="38" customWidth="1"/>
    <col min="4855" max="4855" width="6.7109375" style="38" customWidth="1"/>
    <col min="4856" max="4856" width="55" style="38" customWidth="1"/>
    <col min="4857" max="4857" width="8.140625" style="38" customWidth="1"/>
    <col min="4858" max="4858" width="9.5703125" style="38" customWidth="1"/>
    <col min="4859" max="4859" width="6" style="38" customWidth="1"/>
    <col min="4860" max="4860" width="6.7109375" style="38" customWidth="1"/>
    <col min="4861" max="4861" width="7.28515625" style="38" customWidth="1"/>
    <col min="4862" max="4862" width="7.5703125" style="38" customWidth="1"/>
    <col min="4863" max="4863" width="7.140625" style="38" customWidth="1"/>
    <col min="4864" max="4864" width="8.28515625" style="38" customWidth="1"/>
    <col min="4865" max="4865" width="10.28515625" style="38" customWidth="1"/>
    <col min="4866" max="4866" width="11" style="38" customWidth="1"/>
    <col min="4867" max="4867" width="10.140625" style="38" customWidth="1"/>
    <col min="4868" max="4868" width="8.5703125" style="38" customWidth="1"/>
    <col min="4869" max="4869" width="10.28515625" style="38" customWidth="1"/>
    <col min="4870" max="5109" width="9.140625" style="38"/>
    <col min="5110" max="5110" width="11.28515625" style="38" customWidth="1"/>
    <col min="5111" max="5111" width="6.7109375" style="38" customWidth="1"/>
    <col min="5112" max="5112" width="55" style="38" customWidth="1"/>
    <col min="5113" max="5113" width="8.140625" style="38" customWidth="1"/>
    <col min="5114" max="5114" width="9.5703125" style="38" customWidth="1"/>
    <col min="5115" max="5115" width="6" style="38" customWidth="1"/>
    <col min="5116" max="5116" width="6.7109375" style="38" customWidth="1"/>
    <col min="5117" max="5117" width="7.28515625" style="38" customWidth="1"/>
    <col min="5118" max="5118" width="7.5703125" style="38" customWidth="1"/>
    <col min="5119" max="5119" width="7.140625" style="38" customWidth="1"/>
    <col min="5120" max="5120" width="8.28515625" style="38" customWidth="1"/>
    <col min="5121" max="5121" width="10.28515625" style="38" customWidth="1"/>
    <col min="5122" max="5122" width="11" style="38" customWidth="1"/>
    <col min="5123" max="5123" width="10.140625" style="38" customWidth="1"/>
    <col min="5124" max="5124" width="8.5703125" style="38" customWidth="1"/>
    <col min="5125" max="5125" width="10.28515625" style="38" customWidth="1"/>
    <col min="5126" max="5365" width="9.140625" style="38"/>
    <col min="5366" max="5366" width="11.28515625" style="38" customWidth="1"/>
    <col min="5367" max="5367" width="6.7109375" style="38" customWidth="1"/>
    <col min="5368" max="5368" width="55" style="38" customWidth="1"/>
    <col min="5369" max="5369" width="8.140625" style="38" customWidth="1"/>
    <col min="5370" max="5370" width="9.5703125" style="38" customWidth="1"/>
    <col min="5371" max="5371" width="6" style="38" customWidth="1"/>
    <col min="5372" max="5372" width="6.7109375" style="38" customWidth="1"/>
    <col min="5373" max="5373" width="7.28515625" style="38" customWidth="1"/>
    <col min="5374" max="5374" width="7.5703125" style="38" customWidth="1"/>
    <col min="5375" max="5375" width="7.140625" style="38" customWidth="1"/>
    <col min="5376" max="5376" width="8.28515625" style="38" customWidth="1"/>
    <col min="5377" max="5377" width="10.28515625" style="38" customWidth="1"/>
    <col min="5378" max="5378" width="11" style="38" customWidth="1"/>
    <col min="5379" max="5379" width="10.140625" style="38" customWidth="1"/>
    <col min="5380" max="5380" width="8.5703125" style="38" customWidth="1"/>
    <col min="5381" max="5381" width="10.28515625" style="38" customWidth="1"/>
    <col min="5382" max="5621" width="9.140625" style="38"/>
    <col min="5622" max="5622" width="11.28515625" style="38" customWidth="1"/>
    <col min="5623" max="5623" width="6.7109375" style="38" customWidth="1"/>
    <col min="5624" max="5624" width="55" style="38" customWidth="1"/>
    <col min="5625" max="5625" width="8.140625" style="38" customWidth="1"/>
    <col min="5626" max="5626" width="9.5703125" style="38" customWidth="1"/>
    <col min="5627" max="5627" width="6" style="38" customWidth="1"/>
    <col min="5628" max="5628" width="6.7109375" style="38" customWidth="1"/>
    <col min="5629" max="5629" width="7.28515625" style="38" customWidth="1"/>
    <col min="5630" max="5630" width="7.5703125" style="38" customWidth="1"/>
    <col min="5631" max="5631" width="7.140625" style="38" customWidth="1"/>
    <col min="5632" max="5632" width="8.28515625" style="38" customWidth="1"/>
    <col min="5633" max="5633" width="10.28515625" style="38" customWidth="1"/>
    <col min="5634" max="5634" width="11" style="38" customWidth="1"/>
    <col min="5635" max="5635" width="10.140625" style="38" customWidth="1"/>
    <col min="5636" max="5636" width="8.5703125" style="38" customWidth="1"/>
    <col min="5637" max="5637" width="10.28515625" style="38" customWidth="1"/>
    <col min="5638" max="5877" width="9.140625" style="38"/>
    <col min="5878" max="5878" width="11.28515625" style="38" customWidth="1"/>
    <col min="5879" max="5879" width="6.7109375" style="38" customWidth="1"/>
    <col min="5880" max="5880" width="55" style="38" customWidth="1"/>
    <col min="5881" max="5881" width="8.140625" style="38" customWidth="1"/>
    <col min="5882" max="5882" width="9.5703125" style="38" customWidth="1"/>
    <col min="5883" max="5883" width="6" style="38" customWidth="1"/>
    <col min="5884" max="5884" width="6.7109375" style="38" customWidth="1"/>
    <col min="5885" max="5885" width="7.28515625" style="38" customWidth="1"/>
    <col min="5886" max="5886" width="7.5703125" style="38" customWidth="1"/>
    <col min="5887" max="5887" width="7.140625" style="38" customWidth="1"/>
    <col min="5888" max="5888" width="8.28515625" style="38" customWidth="1"/>
    <col min="5889" max="5889" width="10.28515625" style="38" customWidth="1"/>
    <col min="5890" max="5890" width="11" style="38" customWidth="1"/>
    <col min="5891" max="5891" width="10.140625" style="38" customWidth="1"/>
    <col min="5892" max="5892" width="8.5703125" style="38" customWidth="1"/>
    <col min="5893" max="5893" width="10.28515625" style="38" customWidth="1"/>
    <col min="5894" max="6133" width="9.140625" style="38"/>
    <col min="6134" max="6134" width="11.28515625" style="38" customWidth="1"/>
    <col min="6135" max="6135" width="6.7109375" style="38" customWidth="1"/>
    <col min="6136" max="6136" width="55" style="38" customWidth="1"/>
    <col min="6137" max="6137" width="8.140625" style="38" customWidth="1"/>
    <col min="6138" max="6138" width="9.5703125" style="38" customWidth="1"/>
    <col min="6139" max="6139" width="6" style="38" customWidth="1"/>
    <col min="6140" max="6140" width="6.7109375" style="38" customWidth="1"/>
    <col min="6141" max="6141" width="7.28515625" style="38" customWidth="1"/>
    <col min="6142" max="6142" width="7.5703125" style="38" customWidth="1"/>
    <col min="6143" max="6143" width="7.140625" style="38" customWidth="1"/>
    <col min="6144" max="6144" width="8.28515625" style="38" customWidth="1"/>
    <col min="6145" max="6145" width="10.28515625" style="38" customWidth="1"/>
    <col min="6146" max="6146" width="11" style="38" customWidth="1"/>
    <col min="6147" max="6147" width="10.140625" style="38" customWidth="1"/>
    <col min="6148" max="6148" width="8.5703125" style="38" customWidth="1"/>
    <col min="6149" max="6149" width="10.28515625" style="38" customWidth="1"/>
    <col min="6150" max="6389" width="9.140625" style="38"/>
    <col min="6390" max="6390" width="11.28515625" style="38" customWidth="1"/>
    <col min="6391" max="6391" width="6.7109375" style="38" customWidth="1"/>
    <col min="6392" max="6392" width="55" style="38" customWidth="1"/>
    <col min="6393" max="6393" width="8.140625" style="38" customWidth="1"/>
    <col min="6394" max="6394" width="9.5703125" style="38" customWidth="1"/>
    <col min="6395" max="6395" width="6" style="38" customWidth="1"/>
    <col min="6396" max="6396" width="6.7109375" style="38" customWidth="1"/>
    <col min="6397" max="6397" width="7.28515625" style="38" customWidth="1"/>
    <col min="6398" max="6398" width="7.5703125" style="38" customWidth="1"/>
    <col min="6399" max="6399" width="7.140625" style="38" customWidth="1"/>
    <col min="6400" max="6400" width="8.28515625" style="38" customWidth="1"/>
    <col min="6401" max="6401" width="10.28515625" style="38" customWidth="1"/>
    <col min="6402" max="6402" width="11" style="38" customWidth="1"/>
    <col min="6403" max="6403" width="10.140625" style="38" customWidth="1"/>
    <col min="6404" max="6404" width="8.5703125" style="38" customWidth="1"/>
    <col min="6405" max="6405" width="10.28515625" style="38" customWidth="1"/>
    <col min="6406" max="6645" width="9.140625" style="38"/>
    <col min="6646" max="6646" width="11.28515625" style="38" customWidth="1"/>
    <col min="6647" max="6647" width="6.7109375" style="38" customWidth="1"/>
    <col min="6648" max="6648" width="55" style="38" customWidth="1"/>
    <col min="6649" max="6649" width="8.140625" style="38" customWidth="1"/>
    <col min="6650" max="6650" width="9.5703125" style="38" customWidth="1"/>
    <col min="6651" max="6651" width="6" style="38" customWidth="1"/>
    <col min="6652" max="6652" width="6.7109375" style="38" customWidth="1"/>
    <col min="6653" max="6653" width="7.28515625" style="38" customWidth="1"/>
    <col min="6654" max="6654" width="7.5703125" style="38" customWidth="1"/>
    <col min="6655" max="6655" width="7.140625" style="38" customWidth="1"/>
    <col min="6656" max="6656" width="8.28515625" style="38" customWidth="1"/>
    <col min="6657" max="6657" width="10.28515625" style="38" customWidth="1"/>
    <col min="6658" max="6658" width="11" style="38" customWidth="1"/>
    <col min="6659" max="6659" width="10.140625" style="38" customWidth="1"/>
    <col min="6660" max="6660" width="8.5703125" style="38" customWidth="1"/>
    <col min="6661" max="6661" width="10.28515625" style="38" customWidth="1"/>
    <col min="6662" max="6901" width="9.140625" style="38"/>
    <col min="6902" max="6902" width="11.28515625" style="38" customWidth="1"/>
    <col min="6903" max="6903" width="6.7109375" style="38" customWidth="1"/>
    <col min="6904" max="6904" width="55" style="38" customWidth="1"/>
    <col min="6905" max="6905" width="8.140625" style="38" customWidth="1"/>
    <col min="6906" max="6906" width="9.5703125" style="38" customWidth="1"/>
    <col min="6907" max="6907" width="6" style="38" customWidth="1"/>
    <col min="6908" max="6908" width="6.7109375" style="38" customWidth="1"/>
    <col min="6909" max="6909" width="7.28515625" style="38" customWidth="1"/>
    <col min="6910" max="6910" width="7.5703125" style="38" customWidth="1"/>
    <col min="6911" max="6911" width="7.140625" style="38" customWidth="1"/>
    <col min="6912" max="6912" width="8.28515625" style="38" customWidth="1"/>
    <col min="6913" max="6913" width="10.28515625" style="38" customWidth="1"/>
    <col min="6914" max="6914" width="11" style="38" customWidth="1"/>
    <col min="6915" max="6915" width="10.140625" style="38" customWidth="1"/>
    <col min="6916" max="6916" width="8.5703125" style="38" customWidth="1"/>
    <col min="6917" max="6917" width="10.28515625" style="38" customWidth="1"/>
    <col min="6918" max="7157" width="9.140625" style="38"/>
    <col min="7158" max="7158" width="11.28515625" style="38" customWidth="1"/>
    <col min="7159" max="7159" width="6.7109375" style="38" customWidth="1"/>
    <col min="7160" max="7160" width="55" style="38" customWidth="1"/>
    <col min="7161" max="7161" width="8.140625" style="38" customWidth="1"/>
    <col min="7162" max="7162" width="9.5703125" style="38" customWidth="1"/>
    <col min="7163" max="7163" width="6" style="38" customWidth="1"/>
    <col min="7164" max="7164" width="6.7109375" style="38" customWidth="1"/>
    <col min="7165" max="7165" width="7.28515625" style="38" customWidth="1"/>
    <col min="7166" max="7166" width="7.5703125" style="38" customWidth="1"/>
    <col min="7167" max="7167" width="7.140625" style="38" customWidth="1"/>
    <col min="7168" max="7168" width="8.28515625" style="38" customWidth="1"/>
    <col min="7169" max="7169" width="10.28515625" style="38" customWidth="1"/>
    <col min="7170" max="7170" width="11" style="38" customWidth="1"/>
    <col min="7171" max="7171" width="10.140625" style="38" customWidth="1"/>
    <col min="7172" max="7172" width="8.5703125" style="38" customWidth="1"/>
    <col min="7173" max="7173" width="10.28515625" style="38" customWidth="1"/>
    <col min="7174" max="7413" width="9.140625" style="38"/>
    <col min="7414" max="7414" width="11.28515625" style="38" customWidth="1"/>
    <col min="7415" max="7415" width="6.7109375" style="38" customWidth="1"/>
    <col min="7416" max="7416" width="55" style="38" customWidth="1"/>
    <col min="7417" max="7417" width="8.140625" style="38" customWidth="1"/>
    <col min="7418" max="7418" width="9.5703125" style="38" customWidth="1"/>
    <col min="7419" max="7419" width="6" style="38" customWidth="1"/>
    <col min="7420" max="7420" width="6.7109375" style="38" customWidth="1"/>
    <col min="7421" max="7421" width="7.28515625" style="38" customWidth="1"/>
    <col min="7422" max="7422" width="7.5703125" style="38" customWidth="1"/>
    <col min="7423" max="7423" width="7.140625" style="38" customWidth="1"/>
    <col min="7424" max="7424" width="8.28515625" style="38" customWidth="1"/>
    <col min="7425" max="7425" width="10.28515625" style="38" customWidth="1"/>
    <col min="7426" max="7426" width="11" style="38" customWidth="1"/>
    <col min="7427" max="7427" width="10.140625" style="38" customWidth="1"/>
    <col min="7428" max="7428" width="8.5703125" style="38" customWidth="1"/>
    <col min="7429" max="7429" width="10.28515625" style="38" customWidth="1"/>
    <col min="7430" max="7669" width="9.140625" style="38"/>
    <col min="7670" max="7670" width="11.28515625" style="38" customWidth="1"/>
    <col min="7671" max="7671" width="6.7109375" style="38" customWidth="1"/>
    <col min="7672" max="7672" width="55" style="38" customWidth="1"/>
    <col min="7673" max="7673" width="8.140625" style="38" customWidth="1"/>
    <col min="7674" max="7674" width="9.5703125" style="38" customWidth="1"/>
    <col min="7675" max="7675" width="6" style="38" customWidth="1"/>
    <col min="7676" max="7676" width="6.7109375" style="38" customWidth="1"/>
    <col min="7677" max="7677" width="7.28515625" style="38" customWidth="1"/>
    <col min="7678" max="7678" width="7.5703125" style="38" customWidth="1"/>
    <col min="7679" max="7679" width="7.140625" style="38" customWidth="1"/>
    <col min="7680" max="7680" width="8.28515625" style="38" customWidth="1"/>
    <col min="7681" max="7681" width="10.28515625" style="38" customWidth="1"/>
    <col min="7682" max="7682" width="11" style="38" customWidth="1"/>
    <col min="7683" max="7683" width="10.140625" style="38" customWidth="1"/>
    <col min="7684" max="7684" width="8.5703125" style="38" customWidth="1"/>
    <col min="7685" max="7685" width="10.28515625" style="38" customWidth="1"/>
    <col min="7686" max="7925" width="9.140625" style="38"/>
    <col min="7926" max="7926" width="11.28515625" style="38" customWidth="1"/>
    <col min="7927" max="7927" width="6.7109375" style="38" customWidth="1"/>
    <col min="7928" max="7928" width="55" style="38" customWidth="1"/>
    <col min="7929" max="7929" width="8.140625" style="38" customWidth="1"/>
    <col min="7930" max="7930" width="9.5703125" style="38" customWidth="1"/>
    <col min="7931" max="7931" width="6" style="38" customWidth="1"/>
    <col min="7932" max="7932" width="6.7109375" style="38" customWidth="1"/>
    <col min="7933" max="7933" width="7.28515625" style="38" customWidth="1"/>
    <col min="7934" max="7934" width="7.5703125" style="38" customWidth="1"/>
    <col min="7935" max="7935" width="7.140625" style="38" customWidth="1"/>
    <col min="7936" max="7936" width="8.28515625" style="38" customWidth="1"/>
    <col min="7937" max="7937" width="10.28515625" style="38" customWidth="1"/>
    <col min="7938" max="7938" width="11" style="38" customWidth="1"/>
    <col min="7939" max="7939" width="10.140625" style="38" customWidth="1"/>
    <col min="7940" max="7940" width="8.5703125" style="38" customWidth="1"/>
    <col min="7941" max="7941" width="10.28515625" style="38" customWidth="1"/>
    <col min="7942" max="8181" width="9.140625" style="38"/>
    <col min="8182" max="8182" width="11.28515625" style="38" customWidth="1"/>
    <col min="8183" max="8183" width="6.7109375" style="38" customWidth="1"/>
    <col min="8184" max="8184" width="55" style="38" customWidth="1"/>
    <col min="8185" max="8185" width="8.140625" style="38" customWidth="1"/>
    <col min="8186" max="8186" width="9.5703125" style="38" customWidth="1"/>
    <col min="8187" max="8187" width="6" style="38" customWidth="1"/>
    <col min="8188" max="8188" width="6.7109375" style="38" customWidth="1"/>
    <col min="8189" max="8189" width="7.28515625" style="38" customWidth="1"/>
    <col min="8190" max="8190" width="7.5703125" style="38" customWidth="1"/>
    <col min="8191" max="8191" width="7.140625" style="38" customWidth="1"/>
    <col min="8192" max="8192" width="8.28515625" style="38" customWidth="1"/>
    <col min="8193" max="8193" width="10.28515625" style="38" customWidth="1"/>
    <col min="8194" max="8194" width="11" style="38" customWidth="1"/>
    <col min="8195" max="8195" width="10.140625" style="38" customWidth="1"/>
    <col min="8196" max="8196" width="8.5703125" style="38" customWidth="1"/>
    <col min="8197" max="8197" width="10.28515625" style="38" customWidth="1"/>
    <col min="8198" max="8437" width="9.140625" style="38"/>
    <col min="8438" max="8438" width="11.28515625" style="38" customWidth="1"/>
    <col min="8439" max="8439" width="6.7109375" style="38" customWidth="1"/>
    <col min="8440" max="8440" width="55" style="38" customWidth="1"/>
    <col min="8441" max="8441" width="8.140625" style="38" customWidth="1"/>
    <col min="8442" max="8442" width="9.5703125" style="38" customWidth="1"/>
    <col min="8443" max="8443" width="6" style="38" customWidth="1"/>
    <col min="8444" max="8444" width="6.7109375" style="38" customWidth="1"/>
    <col min="8445" max="8445" width="7.28515625" style="38" customWidth="1"/>
    <col min="8446" max="8446" width="7.5703125" style="38" customWidth="1"/>
    <col min="8447" max="8447" width="7.140625" style="38" customWidth="1"/>
    <col min="8448" max="8448" width="8.28515625" style="38" customWidth="1"/>
    <col min="8449" max="8449" width="10.28515625" style="38" customWidth="1"/>
    <col min="8450" max="8450" width="11" style="38" customWidth="1"/>
    <col min="8451" max="8451" width="10.140625" style="38" customWidth="1"/>
    <col min="8452" max="8452" width="8.5703125" style="38" customWidth="1"/>
    <col min="8453" max="8453" width="10.28515625" style="38" customWidth="1"/>
    <col min="8454" max="8693" width="9.140625" style="38"/>
    <col min="8694" max="8694" width="11.28515625" style="38" customWidth="1"/>
    <col min="8695" max="8695" width="6.7109375" style="38" customWidth="1"/>
    <col min="8696" max="8696" width="55" style="38" customWidth="1"/>
    <col min="8697" max="8697" width="8.140625" style="38" customWidth="1"/>
    <col min="8698" max="8698" width="9.5703125" style="38" customWidth="1"/>
    <col min="8699" max="8699" width="6" style="38" customWidth="1"/>
    <col min="8700" max="8700" width="6.7109375" style="38" customWidth="1"/>
    <col min="8701" max="8701" width="7.28515625" style="38" customWidth="1"/>
    <col min="8702" max="8702" width="7.5703125" style="38" customWidth="1"/>
    <col min="8703" max="8703" width="7.140625" style="38" customWidth="1"/>
    <col min="8704" max="8704" width="8.28515625" style="38" customWidth="1"/>
    <col min="8705" max="8705" width="10.28515625" style="38" customWidth="1"/>
    <col min="8706" max="8706" width="11" style="38" customWidth="1"/>
    <col min="8707" max="8707" width="10.140625" style="38" customWidth="1"/>
    <col min="8708" max="8708" width="8.5703125" style="38" customWidth="1"/>
    <col min="8709" max="8709" width="10.28515625" style="38" customWidth="1"/>
    <col min="8710" max="8949" width="9.140625" style="38"/>
    <col min="8950" max="8950" width="11.28515625" style="38" customWidth="1"/>
    <col min="8951" max="8951" width="6.7109375" style="38" customWidth="1"/>
    <col min="8952" max="8952" width="55" style="38" customWidth="1"/>
    <col min="8953" max="8953" width="8.140625" style="38" customWidth="1"/>
    <col min="8954" max="8954" width="9.5703125" style="38" customWidth="1"/>
    <col min="8955" max="8955" width="6" style="38" customWidth="1"/>
    <col min="8956" max="8956" width="6.7109375" style="38" customWidth="1"/>
    <col min="8957" max="8957" width="7.28515625" style="38" customWidth="1"/>
    <col min="8958" max="8958" width="7.5703125" style="38" customWidth="1"/>
    <col min="8959" max="8959" width="7.140625" style="38" customWidth="1"/>
    <col min="8960" max="8960" width="8.28515625" style="38" customWidth="1"/>
    <col min="8961" max="8961" width="10.28515625" style="38" customWidth="1"/>
    <col min="8962" max="8962" width="11" style="38" customWidth="1"/>
    <col min="8963" max="8963" width="10.140625" style="38" customWidth="1"/>
    <col min="8964" max="8964" width="8.5703125" style="38" customWidth="1"/>
    <col min="8965" max="8965" width="10.28515625" style="38" customWidth="1"/>
    <col min="8966" max="9205" width="9.140625" style="38"/>
    <col min="9206" max="9206" width="11.28515625" style="38" customWidth="1"/>
    <col min="9207" max="9207" width="6.7109375" style="38" customWidth="1"/>
    <col min="9208" max="9208" width="55" style="38" customWidth="1"/>
    <col min="9209" max="9209" width="8.140625" style="38" customWidth="1"/>
    <col min="9210" max="9210" width="9.5703125" style="38" customWidth="1"/>
    <col min="9211" max="9211" width="6" style="38" customWidth="1"/>
    <col min="9212" max="9212" width="6.7109375" style="38" customWidth="1"/>
    <col min="9213" max="9213" width="7.28515625" style="38" customWidth="1"/>
    <col min="9214" max="9214" width="7.5703125" style="38" customWidth="1"/>
    <col min="9215" max="9215" width="7.140625" style="38" customWidth="1"/>
    <col min="9216" max="9216" width="8.28515625" style="38" customWidth="1"/>
    <col min="9217" max="9217" width="10.28515625" style="38" customWidth="1"/>
    <col min="9218" max="9218" width="11" style="38" customWidth="1"/>
    <col min="9219" max="9219" width="10.140625" style="38" customWidth="1"/>
    <col min="9220" max="9220" width="8.5703125" style="38" customWidth="1"/>
    <col min="9221" max="9221" width="10.28515625" style="38" customWidth="1"/>
    <col min="9222" max="9461" width="9.140625" style="38"/>
    <col min="9462" max="9462" width="11.28515625" style="38" customWidth="1"/>
    <col min="9463" max="9463" width="6.7109375" style="38" customWidth="1"/>
    <col min="9464" max="9464" width="55" style="38" customWidth="1"/>
    <col min="9465" max="9465" width="8.140625" style="38" customWidth="1"/>
    <col min="9466" max="9466" width="9.5703125" style="38" customWidth="1"/>
    <col min="9467" max="9467" width="6" style="38" customWidth="1"/>
    <col min="9468" max="9468" width="6.7109375" style="38" customWidth="1"/>
    <col min="9469" max="9469" width="7.28515625" style="38" customWidth="1"/>
    <col min="9470" max="9470" width="7.5703125" style="38" customWidth="1"/>
    <col min="9471" max="9471" width="7.140625" style="38" customWidth="1"/>
    <col min="9472" max="9472" width="8.28515625" style="38" customWidth="1"/>
    <col min="9473" max="9473" width="10.28515625" style="38" customWidth="1"/>
    <col min="9474" max="9474" width="11" style="38" customWidth="1"/>
    <col min="9475" max="9475" width="10.140625" style="38" customWidth="1"/>
    <col min="9476" max="9476" width="8.5703125" style="38" customWidth="1"/>
    <col min="9477" max="9477" width="10.28515625" style="38" customWidth="1"/>
    <col min="9478" max="9717" width="9.140625" style="38"/>
    <col min="9718" max="9718" width="11.28515625" style="38" customWidth="1"/>
    <col min="9719" max="9719" width="6.7109375" style="38" customWidth="1"/>
    <col min="9720" max="9720" width="55" style="38" customWidth="1"/>
    <col min="9721" max="9721" width="8.140625" style="38" customWidth="1"/>
    <col min="9722" max="9722" width="9.5703125" style="38" customWidth="1"/>
    <col min="9723" max="9723" width="6" style="38" customWidth="1"/>
    <col min="9724" max="9724" width="6.7109375" style="38" customWidth="1"/>
    <col min="9725" max="9725" width="7.28515625" style="38" customWidth="1"/>
    <col min="9726" max="9726" width="7.5703125" style="38" customWidth="1"/>
    <col min="9727" max="9727" width="7.140625" style="38" customWidth="1"/>
    <col min="9728" max="9728" width="8.28515625" style="38" customWidth="1"/>
    <col min="9729" max="9729" width="10.28515625" style="38" customWidth="1"/>
    <col min="9730" max="9730" width="11" style="38" customWidth="1"/>
    <col min="9731" max="9731" width="10.140625" style="38" customWidth="1"/>
    <col min="9732" max="9732" width="8.5703125" style="38" customWidth="1"/>
    <col min="9733" max="9733" width="10.28515625" style="38" customWidth="1"/>
    <col min="9734" max="9973" width="9.140625" style="38"/>
    <col min="9974" max="9974" width="11.28515625" style="38" customWidth="1"/>
    <col min="9975" max="9975" width="6.7109375" style="38" customWidth="1"/>
    <col min="9976" max="9976" width="55" style="38" customWidth="1"/>
    <col min="9977" max="9977" width="8.140625" style="38" customWidth="1"/>
    <col min="9978" max="9978" width="9.5703125" style="38" customWidth="1"/>
    <col min="9979" max="9979" width="6" style="38" customWidth="1"/>
    <col min="9980" max="9980" width="6.7109375" style="38" customWidth="1"/>
    <col min="9981" max="9981" width="7.28515625" style="38" customWidth="1"/>
    <col min="9982" max="9982" width="7.5703125" style="38" customWidth="1"/>
    <col min="9983" max="9983" width="7.140625" style="38" customWidth="1"/>
    <col min="9984" max="9984" width="8.28515625" style="38" customWidth="1"/>
    <col min="9985" max="9985" width="10.28515625" style="38" customWidth="1"/>
    <col min="9986" max="9986" width="11" style="38" customWidth="1"/>
    <col min="9987" max="9987" width="10.140625" style="38" customWidth="1"/>
    <col min="9988" max="9988" width="8.5703125" style="38" customWidth="1"/>
    <col min="9989" max="9989" width="10.28515625" style="38" customWidth="1"/>
    <col min="9990" max="10229" width="9.140625" style="38"/>
    <col min="10230" max="10230" width="11.28515625" style="38" customWidth="1"/>
    <col min="10231" max="10231" width="6.7109375" style="38" customWidth="1"/>
    <col min="10232" max="10232" width="55" style="38" customWidth="1"/>
    <col min="10233" max="10233" width="8.140625" style="38" customWidth="1"/>
    <col min="10234" max="10234" width="9.5703125" style="38" customWidth="1"/>
    <col min="10235" max="10235" width="6" style="38" customWidth="1"/>
    <col min="10236" max="10236" width="6.7109375" style="38" customWidth="1"/>
    <col min="10237" max="10237" width="7.28515625" style="38" customWidth="1"/>
    <col min="10238" max="10238" width="7.5703125" style="38" customWidth="1"/>
    <col min="10239" max="10239" width="7.140625" style="38" customWidth="1"/>
    <col min="10240" max="10240" width="8.28515625" style="38" customWidth="1"/>
    <col min="10241" max="10241" width="10.28515625" style="38" customWidth="1"/>
    <col min="10242" max="10242" width="11" style="38" customWidth="1"/>
    <col min="10243" max="10243" width="10.140625" style="38" customWidth="1"/>
    <col min="10244" max="10244" width="8.5703125" style="38" customWidth="1"/>
    <col min="10245" max="10245" width="10.28515625" style="38" customWidth="1"/>
    <col min="10246" max="10485" width="9.140625" style="38"/>
    <col min="10486" max="10486" width="11.28515625" style="38" customWidth="1"/>
    <col min="10487" max="10487" width="6.7109375" style="38" customWidth="1"/>
    <col min="10488" max="10488" width="55" style="38" customWidth="1"/>
    <col min="10489" max="10489" width="8.140625" style="38" customWidth="1"/>
    <col min="10490" max="10490" width="9.5703125" style="38" customWidth="1"/>
    <col min="10491" max="10491" width="6" style="38" customWidth="1"/>
    <col min="10492" max="10492" width="6.7109375" style="38" customWidth="1"/>
    <col min="10493" max="10493" width="7.28515625" style="38" customWidth="1"/>
    <col min="10494" max="10494" width="7.5703125" style="38" customWidth="1"/>
    <col min="10495" max="10495" width="7.140625" style="38" customWidth="1"/>
    <col min="10496" max="10496" width="8.28515625" style="38" customWidth="1"/>
    <col min="10497" max="10497" width="10.28515625" style="38" customWidth="1"/>
    <col min="10498" max="10498" width="11" style="38" customWidth="1"/>
    <col min="10499" max="10499" width="10.140625" style="38" customWidth="1"/>
    <col min="10500" max="10500" width="8.5703125" style="38" customWidth="1"/>
    <col min="10501" max="10501" width="10.28515625" style="38" customWidth="1"/>
    <col min="10502" max="10741" width="9.140625" style="38"/>
    <col min="10742" max="10742" width="11.28515625" style="38" customWidth="1"/>
    <col min="10743" max="10743" width="6.7109375" style="38" customWidth="1"/>
    <col min="10744" max="10744" width="55" style="38" customWidth="1"/>
    <col min="10745" max="10745" width="8.140625" style="38" customWidth="1"/>
    <col min="10746" max="10746" width="9.5703125" style="38" customWidth="1"/>
    <col min="10747" max="10747" width="6" style="38" customWidth="1"/>
    <col min="10748" max="10748" width="6.7109375" style="38" customWidth="1"/>
    <col min="10749" max="10749" width="7.28515625" style="38" customWidth="1"/>
    <col min="10750" max="10750" width="7.5703125" style="38" customWidth="1"/>
    <col min="10751" max="10751" width="7.140625" style="38" customWidth="1"/>
    <col min="10752" max="10752" width="8.28515625" style="38" customWidth="1"/>
    <col min="10753" max="10753" width="10.28515625" style="38" customWidth="1"/>
    <col min="10754" max="10754" width="11" style="38" customWidth="1"/>
    <col min="10755" max="10755" width="10.140625" style="38" customWidth="1"/>
    <col min="10756" max="10756" width="8.5703125" style="38" customWidth="1"/>
    <col min="10757" max="10757" width="10.28515625" style="38" customWidth="1"/>
    <col min="10758" max="10997" width="9.140625" style="38"/>
    <col min="10998" max="10998" width="11.28515625" style="38" customWidth="1"/>
    <col min="10999" max="10999" width="6.7109375" style="38" customWidth="1"/>
    <col min="11000" max="11000" width="55" style="38" customWidth="1"/>
    <col min="11001" max="11001" width="8.140625" style="38" customWidth="1"/>
    <col min="11002" max="11002" width="9.5703125" style="38" customWidth="1"/>
    <col min="11003" max="11003" width="6" style="38" customWidth="1"/>
    <col min="11004" max="11004" width="6.7109375" style="38" customWidth="1"/>
    <col min="11005" max="11005" width="7.28515625" style="38" customWidth="1"/>
    <col min="11006" max="11006" width="7.5703125" style="38" customWidth="1"/>
    <col min="11007" max="11007" width="7.140625" style="38" customWidth="1"/>
    <col min="11008" max="11008" width="8.28515625" style="38" customWidth="1"/>
    <col min="11009" max="11009" width="10.28515625" style="38" customWidth="1"/>
    <col min="11010" max="11010" width="11" style="38" customWidth="1"/>
    <col min="11011" max="11011" width="10.140625" style="38" customWidth="1"/>
    <col min="11012" max="11012" width="8.5703125" style="38" customWidth="1"/>
    <col min="11013" max="11013" width="10.28515625" style="38" customWidth="1"/>
    <col min="11014" max="11253" width="9.140625" style="38"/>
    <col min="11254" max="11254" width="11.28515625" style="38" customWidth="1"/>
    <col min="11255" max="11255" width="6.7109375" style="38" customWidth="1"/>
    <col min="11256" max="11256" width="55" style="38" customWidth="1"/>
    <col min="11257" max="11257" width="8.140625" style="38" customWidth="1"/>
    <col min="11258" max="11258" width="9.5703125" style="38" customWidth="1"/>
    <col min="11259" max="11259" width="6" style="38" customWidth="1"/>
    <col min="11260" max="11260" width="6.7109375" style="38" customWidth="1"/>
    <col min="11261" max="11261" width="7.28515625" style="38" customWidth="1"/>
    <col min="11262" max="11262" width="7.5703125" style="38" customWidth="1"/>
    <col min="11263" max="11263" width="7.140625" style="38" customWidth="1"/>
    <col min="11264" max="11264" width="8.28515625" style="38" customWidth="1"/>
    <col min="11265" max="11265" width="10.28515625" style="38" customWidth="1"/>
    <col min="11266" max="11266" width="11" style="38" customWidth="1"/>
    <col min="11267" max="11267" width="10.140625" style="38" customWidth="1"/>
    <col min="11268" max="11268" width="8.5703125" style="38" customWidth="1"/>
    <col min="11269" max="11269" width="10.28515625" style="38" customWidth="1"/>
    <col min="11270" max="11509" width="9.140625" style="38"/>
    <col min="11510" max="11510" width="11.28515625" style="38" customWidth="1"/>
    <col min="11511" max="11511" width="6.7109375" style="38" customWidth="1"/>
    <col min="11512" max="11512" width="55" style="38" customWidth="1"/>
    <col min="11513" max="11513" width="8.140625" style="38" customWidth="1"/>
    <col min="11514" max="11514" width="9.5703125" style="38" customWidth="1"/>
    <col min="11515" max="11515" width="6" style="38" customWidth="1"/>
    <col min="11516" max="11516" width="6.7109375" style="38" customWidth="1"/>
    <col min="11517" max="11517" width="7.28515625" style="38" customWidth="1"/>
    <col min="11518" max="11518" width="7.5703125" style="38" customWidth="1"/>
    <col min="11519" max="11519" width="7.140625" style="38" customWidth="1"/>
    <col min="11520" max="11520" width="8.28515625" style="38" customWidth="1"/>
    <col min="11521" max="11521" width="10.28515625" style="38" customWidth="1"/>
    <col min="11522" max="11522" width="11" style="38" customWidth="1"/>
    <col min="11523" max="11523" width="10.140625" style="38" customWidth="1"/>
    <col min="11524" max="11524" width="8.5703125" style="38" customWidth="1"/>
    <col min="11525" max="11525" width="10.28515625" style="38" customWidth="1"/>
    <col min="11526" max="11765" width="9.140625" style="38"/>
    <col min="11766" max="11766" width="11.28515625" style="38" customWidth="1"/>
    <col min="11767" max="11767" width="6.7109375" style="38" customWidth="1"/>
    <col min="11768" max="11768" width="55" style="38" customWidth="1"/>
    <col min="11769" max="11769" width="8.140625" style="38" customWidth="1"/>
    <col min="11770" max="11770" width="9.5703125" style="38" customWidth="1"/>
    <col min="11771" max="11771" width="6" style="38" customWidth="1"/>
    <col min="11772" max="11772" width="6.7109375" style="38" customWidth="1"/>
    <col min="11773" max="11773" width="7.28515625" style="38" customWidth="1"/>
    <col min="11774" max="11774" width="7.5703125" style="38" customWidth="1"/>
    <col min="11775" max="11775" width="7.140625" style="38" customWidth="1"/>
    <col min="11776" max="11776" width="8.28515625" style="38" customWidth="1"/>
    <col min="11777" max="11777" width="10.28515625" style="38" customWidth="1"/>
    <col min="11778" max="11778" width="11" style="38" customWidth="1"/>
    <col min="11779" max="11779" width="10.140625" style="38" customWidth="1"/>
    <col min="11780" max="11780" width="8.5703125" style="38" customWidth="1"/>
    <col min="11781" max="11781" width="10.28515625" style="38" customWidth="1"/>
    <col min="11782" max="12021" width="9.140625" style="38"/>
    <col min="12022" max="12022" width="11.28515625" style="38" customWidth="1"/>
    <col min="12023" max="12023" width="6.7109375" style="38" customWidth="1"/>
    <col min="12024" max="12024" width="55" style="38" customWidth="1"/>
    <col min="12025" max="12025" width="8.140625" style="38" customWidth="1"/>
    <col min="12026" max="12026" width="9.5703125" style="38" customWidth="1"/>
    <col min="12027" max="12027" width="6" style="38" customWidth="1"/>
    <col min="12028" max="12028" width="6.7109375" style="38" customWidth="1"/>
    <col min="12029" max="12029" width="7.28515625" style="38" customWidth="1"/>
    <col min="12030" max="12030" width="7.5703125" style="38" customWidth="1"/>
    <col min="12031" max="12031" width="7.140625" style="38" customWidth="1"/>
    <col min="12032" max="12032" width="8.28515625" style="38" customWidth="1"/>
    <col min="12033" max="12033" width="10.28515625" style="38" customWidth="1"/>
    <col min="12034" max="12034" width="11" style="38" customWidth="1"/>
    <col min="12035" max="12035" width="10.140625" style="38" customWidth="1"/>
    <col min="12036" max="12036" width="8.5703125" style="38" customWidth="1"/>
    <col min="12037" max="12037" width="10.28515625" style="38" customWidth="1"/>
    <col min="12038" max="12277" width="9.140625" style="38"/>
    <col min="12278" max="12278" width="11.28515625" style="38" customWidth="1"/>
    <col min="12279" max="12279" width="6.7109375" style="38" customWidth="1"/>
    <col min="12280" max="12280" width="55" style="38" customWidth="1"/>
    <col min="12281" max="12281" width="8.140625" style="38" customWidth="1"/>
    <col min="12282" max="12282" width="9.5703125" style="38" customWidth="1"/>
    <col min="12283" max="12283" width="6" style="38" customWidth="1"/>
    <col min="12284" max="12284" width="6.7109375" style="38" customWidth="1"/>
    <col min="12285" max="12285" width="7.28515625" style="38" customWidth="1"/>
    <col min="12286" max="12286" width="7.5703125" style="38" customWidth="1"/>
    <col min="12287" max="12287" width="7.140625" style="38" customWidth="1"/>
    <col min="12288" max="12288" width="8.28515625" style="38" customWidth="1"/>
    <col min="12289" max="12289" width="10.28515625" style="38" customWidth="1"/>
    <col min="12290" max="12290" width="11" style="38" customWidth="1"/>
    <col min="12291" max="12291" width="10.140625" style="38" customWidth="1"/>
    <col min="12292" max="12292" width="8.5703125" style="38" customWidth="1"/>
    <col min="12293" max="12293" width="10.28515625" style="38" customWidth="1"/>
    <col min="12294" max="12533" width="9.140625" style="38"/>
    <col min="12534" max="12534" width="11.28515625" style="38" customWidth="1"/>
    <col min="12535" max="12535" width="6.7109375" style="38" customWidth="1"/>
    <col min="12536" max="12536" width="55" style="38" customWidth="1"/>
    <col min="12537" max="12537" width="8.140625" style="38" customWidth="1"/>
    <col min="12538" max="12538" width="9.5703125" style="38" customWidth="1"/>
    <col min="12539" max="12539" width="6" style="38" customWidth="1"/>
    <col min="12540" max="12540" width="6.7109375" style="38" customWidth="1"/>
    <col min="12541" max="12541" width="7.28515625" style="38" customWidth="1"/>
    <col min="12542" max="12542" width="7.5703125" style="38" customWidth="1"/>
    <col min="12543" max="12543" width="7.140625" style="38" customWidth="1"/>
    <col min="12544" max="12544" width="8.28515625" style="38" customWidth="1"/>
    <col min="12545" max="12545" width="10.28515625" style="38" customWidth="1"/>
    <col min="12546" max="12546" width="11" style="38" customWidth="1"/>
    <col min="12547" max="12547" width="10.140625" style="38" customWidth="1"/>
    <col min="12548" max="12548" width="8.5703125" style="38" customWidth="1"/>
    <col min="12549" max="12549" width="10.28515625" style="38" customWidth="1"/>
    <col min="12550" max="12789" width="9.140625" style="38"/>
    <col min="12790" max="12790" width="11.28515625" style="38" customWidth="1"/>
    <col min="12791" max="12791" width="6.7109375" style="38" customWidth="1"/>
    <col min="12792" max="12792" width="55" style="38" customWidth="1"/>
    <col min="12793" max="12793" width="8.140625" style="38" customWidth="1"/>
    <col min="12794" max="12794" width="9.5703125" style="38" customWidth="1"/>
    <col min="12795" max="12795" width="6" style="38" customWidth="1"/>
    <col min="12796" max="12796" width="6.7109375" style="38" customWidth="1"/>
    <col min="12797" max="12797" width="7.28515625" style="38" customWidth="1"/>
    <col min="12798" max="12798" width="7.5703125" style="38" customWidth="1"/>
    <col min="12799" max="12799" width="7.140625" style="38" customWidth="1"/>
    <col min="12800" max="12800" width="8.28515625" style="38" customWidth="1"/>
    <col min="12801" max="12801" width="10.28515625" style="38" customWidth="1"/>
    <col min="12802" max="12802" width="11" style="38" customWidth="1"/>
    <col min="12803" max="12803" width="10.140625" style="38" customWidth="1"/>
    <col min="12804" max="12804" width="8.5703125" style="38" customWidth="1"/>
    <col min="12805" max="12805" width="10.28515625" style="38" customWidth="1"/>
    <col min="12806" max="13045" width="9.140625" style="38"/>
    <col min="13046" max="13046" width="11.28515625" style="38" customWidth="1"/>
    <col min="13047" max="13047" width="6.7109375" style="38" customWidth="1"/>
    <col min="13048" max="13048" width="55" style="38" customWidth="1"/>
    <col min="13049" max="13049" width="8.140625" style="38" customWidth="1"/>
    <col min="13050" max="13050" width="9.5703125" style="38" customWidth="1"/>
    <col min="13051" max="13051" width="6" style="38" customWidth="1"/>
    <col min="13052" max="13052" width="6.7109375" style="38" customWidth="1"/>
    <col min="13053" max="13053" width="7.28515625" style="38" customWidth="1"/>
    <col min="13054" max="13054" width="7.5703125" style="38" customWidth="1"/>
    <col min="13055" max="13055" width="7.140625" style="38" customWidth="1"/>
    <col min="13056" max="13056" width="8.28515625" style="38" customWidth="1"/>
    <col min="13057" max="13057" width="10.28515625" style="38" customWidth="1"/>
    <col min="13058" max="13058" width="11" style="38" customWidth="1"/>
    <col min="13059" max="13059" width="10.140625" style="38" customWidth="1"/>
    <col min="13060" max="13060" width="8.5703125" style="38" customWidth="1"/>
    <col min="13061" max="13061" width="10.28515625" style="38" customWidth="1"/>
    <col min="13062" max="13301" width="9.140625" style="38"/>
    <col min="13302" max="13302" width="11.28515625" style="38" customWidth="1"/>
    <col min="13303" max="13303" width="6.7109375" style="38" customWidth="1"/>
    <col min="13304" max="13304" width="55" style="38" customWidth="1"/>
    <col min="13305" max="13305" width="8.140625" style="38" customWidth="1"/>
    <col min="13306" max="13306" width="9.5703125" style="38" customWidth="1"/>
    <col min="13307" max="13307" width="6" style="38" customWidth="1"/>
    <col min="13308" max="13308" width="6.7109375" style="38" customWidth="1"/>
    <col min="13309" max="13309" width="7.28515625" style="38" customWidth="1"/>
    <col min="13310" max="13310" width="7.5703125" style="38" customWidth="1"/>
    <col min="13311" max="13311" width="7.140625" style="38" customWidth="1"/>
    <col min="13312" max="13312" width="8.28515625" style="38" customWidth="1"/>
    <col min="13313" max="13313" width="10.28515625" style="38" customWidth="1"/>
    <col min="13314" max="13314" width="11" style="38" customWidth="1"/>
    <col min="13315" max="13315" width="10.140625" style="38" customWidth="1"/>
    <col min="13316" max="13316" width="8.5703125" style="38" customWidth="1"/>
    <col min="13317" max="13317" width="10.28515625" style="38" customWidth="1"/>
    <col min="13318" max="13557" width="9.140625" style="38"/>
    <col min="13558" max="13558" width="11.28515625" style="38" customWidth="1"/>
    <col min="13559" max="13559" width="6.7109375" style="38" customWidth="1"/>
    <col min="13560" max="13560" width="55" style="38" customWidth="1"/>
    <col min="13561" max="13561" width="8.140625" style="38" customWidth="1"/>
    <col min="13562" max="13562" width="9.5703125" style="38" customWidth="1"/>
    <col min="13563" max="13563" width="6" style="38" customWidth="1"/>
    <col min="13564" max="13564" width="6.7109375" style="38" customWidth="1"/>
    <col min="13565" max="13565" width="7.28515625" style="38" customWidth="1"/>
    <col min="13566" max="13566" width="7.5703125" style="38" customWidth="1"/>
    <col min="13567" max="13567" width="7.140625" style="38" customWidth="1"/>
    <col min="13568" max="13568" width="8.28515625" style="38" customWidth="1"/>
    <col min="13569" max="13569" width="10.28515625" style="38" customWidth="1"/>
    <col min="13570" max="13570" width="11" style="38" customWidth="1"/>
    <col min="13571" max="13571" width="10.140625" style="38" customWidth="1"/>
    <col min="13572" max="13572" width="8.5703125" style="38" customWidth="1"/>
    <col min="13573" max="13573" width="10.28515625" style="38" customWidth="1"/>
    <col min="13574" max="13813" width="9.140625" style="38"/>
    <col min="13814" max="13814" width="11.28515625" style="38" customWidth="1"/>
    <col min="13815" max="13815" width="6.7109375" style="38" customWidth="1"/>
    <col min="13816" max="13816" width="55" style="38" customWidth="1"/>
    <col min="13817" max="13817" width="8.140625" style="38" customWidth="1"/>
    <col min="13818" max="13818" width="9.5703125" style="38" customWidth="1"/>
    <col min="13819" max="13819" width="6" style="38" customWidth="1"/>
    <col min="13820" max="13820" width="6.7109375" style="38" customWidth="1"/>
    <col min="13821" max="13821" width="7.28515625" style="38" customWidth="1"/>
    <col min="13822" max="13822" width="7.5703125" style="38" customWidth="1"/>
    <col min="13823" max="13823" width="7.140625" style="38" customWidth="1"/>
    <col min="13824" max="13824" width="8.28515625" style="38" customWidth="1"/>
    <col min="13825" max="13825" width="10.28515625" style="38" customWidth="1"/>
    <col min="13826" max="13826" width="11" style="38" customWidth="1"/>
    <col min="13827" max="13827" width="10.140625" style="38" customWidth="1"/>
    <col min="13828" max="13828" width="8.5703125" style="38" customWidth="1"/>
    <col min="13829" max="13829" width="10.28515625" style="38" customWidth="1"/>
    <col min="13830" max="14069" width="9.140625" style="38"/>
    <col min="14070" max="14070" width="11.28515625" style="38" customWidth="1"/>
    <col min="14071" max="14071" width="6.7109375" style="38" customWidth="1"/>
    <col min="14072" max="14072" width="55" style="38" customWidth="1"/>
    <col min="14073" max="14073" width="8.140625" style="38" customWidth="1"/>
    <col min="14074" max="14074" width="9.5703125" style="38" customWidth="1"/>
    <col min="14075" max="14075" width="6" style="38" customWidth="1"/>
    <col min="14076" max="14076" width="6.7109375" style="38" customWidth="1"/>
    <col min="14077" max="14077" width="7.28515625" style="38" customWidth="1"/>
    <col min="14078" max="14078" width="7.5703125" style="38" customWidth="1"/>
    <col min="14079" max="14079" width="7.140625" style="38" customWidth="1"/>
    <col min="14080" max="14080" width="8.28515625" style="38" customWidth="1"/>
    <col min="14081" max="14081" width="10.28515625" style="38" customWidth="1"/>
    <col min="14082" max="14082" width="11" style="38" customWidth="1"/>
    <col min="14083" max="14083" width="10.140625" style="38" customWidth="1"/>
    <col min="14084" max="14084" width="8.5703125" style="38" customWidth="1"/>
    <col min="14085" max="14085" width="10.28515625" style="38" customWidth="1"/>
    <col min="14086" max="14325" width="9.140625" style="38"/>
    <col min="14326" max="14326" width="11.28515625" style="38" customWidth="1"/>
    <col min="14327" max="14327" width="6.7109375" style="38" customWidth="1"/>
    <col min="14328" max="14328" width="55" style="38" customWidth="1"/>
    <col min="14329" max="14329" width="8.140625" style="38" customWidth="1"/>
    <col min="14330" max="14330" width="9.5703125" style="38" customWidth="1"/>
    <col min="14331" max="14331" width="6" style="38" customWidth="1"/>
    <col min="14332" max="14332" width="6.7109375" style="38" customWidth="1"/>
    <col min="14333" max="14333" width="7.28515625" style="38" customWidth="1"/>
    <col min="14334" max="14334" width="7.5703125" style="38" customWidth="1"/>
    <col min="14335" max="14335" width="7.140625" style="38" customWidth="1"/>
    <col min="14336" max="14336" width="8.28515625" style="38" customWidth="1"/>
    <col min="14337" max="14337" width="10.28515625" style="38" customWidth="1"/>
    <col min="14338" max="14338" width="11" style="38" customWidth="1"/>
    <col min="14339" max="14339" width="10.140625" style="38" customWidth="1"/>
    <col min="14340" max="14340" width="8.5703125" style="38" customWidth="1"/>
    <col min="14341" max="14341" width="10.28515625" style="38" customWidth="1"/>
    <col min="14342" max="14581" width="9.140625" style="38"/>
    <col min="14582" max="14582" width="11.28515625" style="38" customWidth="1"/>
    <col min="14583" max="14583" width="6.7109375" style="38" customWidth="1"/>
    <col min="14584" max="14584" width="55" style="38" customWidth="1"/>
    <col min="14585" max="14585" width="8.140625" style="38" customWidth="1"/>
    <col min="14586" max="14586" width="9.5703125" style="38" customWidth="1"/>
    <col min="14587" max="14587" width="6" style="38" customWidth="1"/>
    <col min="14588" max="14588" width="6.7109375" style="38" customWidth="1"/>
    <col min="14589" max="14589" width="7.28515625" style="38" customWidth="1"/>
    <col min="14590" max="14590" width="7.5703125" style="38" customWidth="1"/>
    <col min="14591" max="14591" width="7.140625" style="38" customWidth="1"/>
    <col min="14592" max="14592" width="8.28515625" style="38" customWidth="1"/>
    <col min="14593" max="14593" width="10.28515625" style="38" customWidth="1"/>
    <col min="14594" max="14594" width="11" style="38" customWidth="1"/>
    <col min="14595" max="14595" width="10.140625" style="38" customWidth="1"/>
    <col min="14596" max="14596" width="8.5703125" style="38" customWidth="1"/>
    <col min="14597" max="14597" width="10.28515625" style="38" customWidth="1"/>
    <col min="14598" max="14837" width="9.140625" style="38"/>
    <col min="14838" max="14838" width="11.28515625" style="38" customWidth="1"/>
    <col min="14839" max="14839" width="6.7109375" style="38" customWidth="1"/>
    <col min="14840" max="14840" width="55" style="38" customWidth="1"/>
    <col min="14841" max="14841" width="8.140625" style="38" customWidth="1"/>
    <col min="14842" max="14842" width="9.5703125" style="38" customWidth="1"/>
    <col min="14843" max="14843" width="6" style="38" customWidth="1"/>
    <col min="14844" max="14844" width="6.7109375" style="38" customWidth="1"/>
    <col min="14845" max="14845" width="7.28515625" style="38" customWidth="1"/>
    <col min="14846" max="14846" width="7.5703125" style="38" customWidth="1"/>
    <col min="14847" max="14847" width="7.140625" style="38" customWidth="1"/>
    <col min="14848" max="14848" width="8.28515625" style="38" customWidth="1"/>
    <col min="14849" max="14849" width="10.28515625" style="38" customWidth="1"/>
    <col min="14850" max="14850" width="11" style="38" customWidth="1"/>
    <col min="14851" max="14851" width="10.140625" style="38" customWidth="1"/>
    <col min="14852" max="14852" width="8.5703125" style="38" customWidth="1"/>
    <col min="14853" max="14853" width="10.28515625" style="38" customWidth="1"/>
    <col min="14854" max="15093" width="9.140625" style="38"/>
    <col min="15094" max="15094" width="11.28515625" style="38" customWidth="1"/>
    <col min="15095" max="15095" width="6.7109375" style="38" customWidth="1"/>
    <col min="15096" max="15096" width="55" style="38" customWidth="1"/>
    <col min="15097" max="15097" width="8.140625" style="38" customWidth="1"/>
    <col min="15098" max="15098" width="9.5703125" style="38" customWidth="1"/>
    <col min="15099" max="15099" width="6" style="38" customWidth="1"/>
    <col min="15100" max="15100" width="6.7109375" style="38" customWidth="1"/>
    <col min="15101" max="15101" width="7.28515625" style="38" customWidth="1"/>
    <col min="15102" max="15102" width="7.5703125" style="38" customWidth="1"/>
    <col min="15103" max="15103" width="7.140625" style="38" customWidth="1"/>
    <col min="15104" max="15104" width="8.28515625" style="38" customWidth="1"/>
    <col min="15105" max="15105" width="10.28515625" style="38" customWidth="1"/>
    <col min="15106" max="15106" width="11" style="38" customWidth="1"/>
    <col min="15107" max="15107" width="10.140625" style="38" customWidth="1"/>
    <col min="15108" max="15108" width="8.5703125" style="38" customWidth="1"/>
    <col min="15109" max="15109" width="10.28515625" style="38" customWidth="1"/>
    <col min="15110" max="15349" width="9.140625" style="38"/>
    <col min="15350" max="15350" width="11.28515625" style="38" customWidth="1"/>
    <col min="15351" max="15351" width="6.7109375" style="38" customWidth="1"/>
    <col min="15352" max="15352" width="55" style="38" customWidth="1"/>
    <col min="15353" max="15353" width="8.140625" style="38" customWidth="1"/>
    <col min="15354" max="15354" width="9.5703125" style="38" customWidth="1"/>
    <col min="15355" max="15355" width="6" style="38" customWidth="1"/>
    <col min="15356" max="15356" width="6.7109375" style="38" customWidth="1"/>
    <col min="15357" max="15357" width="7.28515625" style="38" customWidth="1"/>
    <col min="15358" max="15358" width="7.5703125" style="38" customWidth="1"/>
    <col min="15359" max="15359" width="7.140625" style="38" customWidth="1"/>
    <col min="15360" max="15360" width="8.28515625" style="38" customWidth="1"/>
    <col min="15361" max="15361" width="10.28515625" style="38" customWidth="1"/>
    <col min="15362" max="15362" width="11" style="38" customWidth="1"/>
    <col min="15363" max="15363" width="10.140625" style="38" customWidth="1"/>
    <col min="15364" max="15364" width="8.5703125" style="38" customWidth="1"/>
    <col min="15365" max="15365" width="10.28515625" style="38" customWidth="1"/>
    <col min="15366" max="15605" width="9.140625" style="38"/>
    <col min="15606" max="15606" width="11.28515625" style="38" customWidth="1"/>
    <col min="15607" max="15607" width="6.7109375" style="38" customWidth="1"/>
    <col min="15608" max="15608" width="55" style="38" customWidth="1"/>
    <col min="15609" max="15609" width="8.140625" style="38" customWidth="1"/>
    <col min="15610" max="15610" width="9.5703125" style="38" customWidth="1"/>
    <col min="15611" max="15611" width="6" style="38" customWidth="1"/>
    <col min="15612" max="15612" width="6.7109375" style="38" customWidth="1"/>
    <col min="15613" max="15613" width="7.28515625" style="38" customWidth="1"/>
    <col min="15614" max="15614" width="7.5703125" style="38" customWidth="1"/>
    <col min="15615" max="15615" width="7.140625" style="38" customWidth="1"/>
    <col min="15616" max="15616" width="8.28515625" style="38" customWidth="1"/>
    <col min="15617" max="15617" width="10.28515625" style="38" customWidth="1"/>
    <col min="15618" max="15618" width="11" style="38" customWidth="1"/>
    <col min="15619" max="15619" width="10.140625" style="38" customWidth="1"/>
    <col min="15620" max="15620" width="8.5703125" style="38" customWidth="1"/>
    <col min="15621" max="15621" width="10.28515625" style="38" customWidth="1"/>
    <col min="15622" max="15861" width="9.140625" style="38"/>
    <col min="15862" max="15862" width="11.28515625" style="38" customWidth="1"/>
    <col min="15863" max="15863" width="6.7109375" style="38" customWidth="1"/>
    <col min="15864" max="15864" width="55" style="38" customWidth="1"/>
    <col min="15865" max="15865" width="8.140625" style="38" customWidth="1"/>
    <col min="15866" max="15866" width="9.5703125" style="38" customWidth="1"/>
    <col min="15867" max="15867" width="6" style="38" customWidth="1"/>
    <col min="15868" max="15868" width="6.7109375" style="38" customWidth="1"/>
    <col min="15869" max="15869" width="7.28515625" style="38" customWidth="1"/>
    <col min="15870" max="15870" width="7.5703125" style="38" customWidth="1"/>
    <col min="15871" max="15871" width="7.140625" style="38" customWidth="1"/>
    <col min="15872" max="15872" width="8.28515625" style="38" customWidth="1"/>
    <col min="15873" max="15873" width="10.28515625" style="38" customWidth="1"/>
    <col min="15874" max="15874" width="11" style="38" customWidth="1"/>
    <col min="15875" max="15875" width="10.140625" style="38" customWidth="1"/>
    <col min="15876" max="15876" width="8.5703125" style="38" customWidth="1"/>
    <col min="15877" max="15877" width="10.28515625" style="38" customWidth="1"/>
    <col min="15878" max="16117" width="9.140625" style="38"/>
    <col min="16118" max="16118" width="11.28515625" style="38" customWidth="1"/>
    <col min="16119" max="16119" width="6.7109375" style="38" customWidth="1"/>
    <col min="16120" max="16120" width="55" style="38" customWidth="1"/>
    <col min="16121" max="16121" width="8.140625" style="38" customWidth="1"/>
    <col min="16122" max="16122" width="9.5703125" style="38" customWidth="1"/>
    <col min="16123" max="16123" width="6" style="38" customWidth="1"/>
    <col min="16124" max="16124" width="6.7109375" style="38" customWidth="1"/>
    <col min="16125" max="16125" width="7.28515625" style="38" customWidth="1"/>
    <col min="16126" max="16126" width="7.5703125" style="38" customWidth="1"/>
    <col min="16127" max="16127" width="7.140625" style="38" customWidth="1"/>
    <col min="16128" max="16128" width="8.28515625" style="38" customWidth="1"/>
    <col min="16129" max="16129" width="10.28515625" style="38" customWidth="1"/>
    <col min="16130" max="16130" width="11" style="38" customWidth="1"/>
    <col min="16131" max="16131" width="10.140625" style="38" customWidth="1"/>
    <col min="16132" max="16132" width="8.5703125" style="38" customWidth="1"/>
    <col min="16133" max="16133" width="10.28515625" style="38" customWidth="1"/>
    <col min="16134" max="16384" width="9.140625" style="38"/>
  </cols>
  <sheetData>
    <row r="1" spans="1:5" ht="15" x14ac:dyDescent="0.25">
      <c r="A1" s="220" t="s">
        <v>19</v>
      </c>
      <c r="B1" s="220"/>
      <c r="C1" s="220"/>
      <c r="D1" s="220"/>
      <c r="E1" s="220"/>
    </row>
    <row r="2" spans="1:5" ht="21" customHeight="1" x14ac:dyDescent="0.2">
      <c r="A2" s="221" t="s">
        <v>803</v>
      </c>
      <c r="B2" s="221"/>
      <c r="C2" s="221"/>
      <c r="D2" s="221"/>
      <c r="E2" s="221"/>
    </row>
    <row r="3" spans="1:5" x14ac:dyDescent="0.2">
      <c r="A3" s="222" t="s">
        <v>0</v>
      </c>
      <c r="B3" s="222"/>
      <c r="C3" s="222"/>
      <c r="D3" s="222"/>
      <c r="E3" s="222"/>
    </row>
    <row r="4" spans="1:5" x14ac:dyDescent="0.2">
      <c r="A4" s="39"/>
      <c r="B4" s="39"/>
      <c r="E4" s="39"/>
    </row>
    <row r="5" spans="1:5" ht="37.9" customHeight="1" x14ac:dyDescent="0.25">
      <c r="A5" s="223" t="s">
        <v>314</v>
      </c>
      <c r="B5" s="223"/>
      <c r="C5" s="223"/>
      <c r="D5" s="223"/>
      <c r="E5" s="223"/>
    </row>
    <row r="6" spans="1:5" ht="31.15" customHeight="1" x14ac:dyDescent="0.2">
      <c r="A6" s="219" t="s">
        <v>20</v>
      </c>
      <c r="B6" s="224"/>
      <c r="C6" s="224"/>
      <c r="D6" s="224"/>
      <c r="E6" s="224"/>
    </row>
    <row r="7" spans="1:5" ht="18.75" customHeight="1" x14ac:dyDescent="0.2">
      <c r="A7" s="219" t="s">
        <v>315</v>
      </c>
      <c r="B7" s="219"/>
      <c r="C7" s="219"/>
      <c r="D7" s="219"/>
      <c r="E7" s="219"/>
    </row>
    <row r="8" spans="1:5" ht="12.75" customHeight="1" x14ac:dyDescent="0.2">
      <c r="A8" s="41"/>
      <c r="B8" s="41"/>
      <c r="C8" s="41"/>
      <c r="D8" s="41"/>
      <c r="E8" s="41"/>
    </row>
    <row r="10" spans="1:5" ht="15.75" customHeight="1" x14ac:dyDescent="0.2">
      <c r="A10" s="215" t="s">
        <v>1</v>
      </c>
      <c r="B10" s="215" t="s">
        <v>2</v>
      </c>
      <c r="C10" s="215" t="s">
        <v>3</v>
      </c>
      <c r="D10" s="217" t="s">
        <v>4</v>
      </c>
      <c r="E10" s="217" t="s">
        <v>5</v>
      </c>
    </row>
    <row r="11" spans="1:5" ht="102.75" customHeight="1" x14ac:dyDescent="0.2">
      <c r="A11" s="216"/>
      <c r="B11" s="216"/>
      <c r="C11" s="216"/>
      <c r="D11" s="218"/>
      <c r="E11" s="218"/>
    </row>
    <row r="12" spans="1:5" ht="17.25" customHeight="1" x14ac:dyDescent="0.2">
      <c r="A12" s="48">
        <v>1</v>
      </c>
      <c r="B12" s="48">
        <v>2</v>
      </c>
      <c r="C12" s="126">
        <v>3</v>
      </c>
      <c r="D12" s="48">
        <v>4</v>
      </c>
      <c r="E12" s="48">
        <f>1+D12</f>
        <v>5</v>
      </c>
    </row>
    <row r="13" spans="1:5" x14ac:dyDescent="0.2">
      <c r="A13" s="42"/>
      <c r="B13" s="94"/>
      <c r="C13" s="101" t="s">
        <v>17</v>
      </c>
      <c r="D13" s="102"/>
      <c r="E13" s="103"/>
    </row>
    <row r="14" spans="1:5" x14ac:dyDescent="0.2">
      <c r="A14" s="43"/>
      <c r="B14" s="95"/>
      <c r="C14" s="132" t="s">
        <v>16</v>
      </c>
      <c r="D14" s="104"/>
      <c r="E14" s="105"/>
    </row>
    <row r="15" spans="1:5" ht="25.5" x14ac:dyDescent="0.2">
      <c r="A15" s="125">
        <v>1</v>
      </c>
      <c r="B15" s="95"/>
      <c r="C15" s="50" t="s">
        <v>21</v>
      </c>
      <c r="D15" s="104" t="s">
        <v>22</v>
      </c>
      <c r="E15" s="106">
        <v>10</v>
      </c>
    </row>
    <row r="16" spans="1:5" ht="25.5" x14ac:dyDescent="0.2">
      <c r="A16" s="125">
        <f>+A15+1</f>
        <v>2</v>
      </c>
      <c r="B16" s="95"/>
      <c r="C16" s="50" t="s">
        <v>23</v>
      </c>
      <c r="D16" s="104" t="s">
        <v>22</v>
      </c>
      <c r="E16" s="106">
        <v>6</v>
      </c>
    </row>
    <row r="17" spans="1:8" ht="25.5" x14ac:dyDescent="0.2">
      <c r="A17" s="125">
        <f t="shared" ref="A17:A173" si="0">+A16+1</f>
        <v>3</v>
      </c>
      <c r="B17" s="95"/>
      <c r="C17" s="50" t="s">
        <v>24</v>
      </c>
      <c r="D17" s="104" t="s">
        <v>22</v>
      </c>
      <c r="E17" s="106">
        <v>3</v>
      </c>
    </row>
    <row r="18" spans="1:8" x14ac:dyDescent="0.2">
      <c r="A18" s="125">
        <f t="shared" si="0"/>
        <v>4</v>
      </c>
      <c r="B18" s="95"/>
      <c r="C18" s="50" t="s">
        <v>25</v>
      </c>
      <c r="D18" s="104" t="s">
        <v>8</v>
      </c>
      <c r="E18" s="106">
        <v>12.74</v>
      </c>
      <c r="G18" s="174"/>
      <c r="H18" s="174"/>
    </row>
    <row r="19" spans="1:8" x14ac:dyDescent="0.2">
      <c r="A19" s="125">
        <f t="shared" si="0"/>
        <v>5</v>
      </c>
      <c r="B19" s="95"/>
      <c r="C19" s="50" t="s">
        <v>26</v>
      </c>
      <c r="D19" s="104" t="s">
        <v>22</v>
      </c>
      <c r="E19" s="106">
        <v>19</v>
      </c>
    </row>
    <row r="20" spans="1:8" x14ac:dyDescent="0.2">
      <c r="A20" s="125">
        <f t="shared" si="0"/>
        <v>6</v>
      </c>
      <c r="B20" s="95"/>
      <c r="C20" s="50" t="s">
        <v>27</v>
      </c>
      <c r="D20" s="104" t="s">
        <v>10</v>
      </c>
      <c r="E20" s="107">
        <v>310.89999999999998</v>
      </c>
    </row>
    <row r="21" spans="1:8" x14ac:dyDescent="0.2">
      <c r="A21" s="125">
        <f t="shared" si="0"/>
        <v>7</v>
      </c>
      <c r="B21" s="95"/>
      <c r="C21" s="50" t="s">
        <v>28</v>
      </c>
      <c r="D21" s="104" t="s">
        <v>10</v>
      </c>
      <c r="E21" s="107">
        <v>30.6</v>
      </c>
    </row>
    <row r="22" spans="1:8" ht="16.149999999999999" customHeight="1" x14ac:dyDescent="0.2">
      <c r="A22" s="125">
        <f t="shared" si="0"/>
        <v>8</v>
      </c>
      <c r="B22" s="95"/>
      <c r="C22" s="50" t="s">
        <v>29</v>
      </c>
      <c r="D22" s="104" t="s">
        <v>10</v>
      </c>
      <c r="E22" s="107">
        <v>137.4</v>
      </c>
    </row>
    <row r="23" spans="1:8" x14ac:dyDescent="0.2">
      <c r="A23" s="125">
        <f t="shared" si="0"/>
        <v>9</v>
      </c>
      <c r="B23" s="95"/>
      <c r="C23" s="50" t="s">
        <v>30</v>
      </c>
      <c r="D23" s="102" t="s">
        <v>10</v>
      </c>
      <c r="E23" s="108">
        <v>40</v>
      </c>
    </row>
    <row r="24" spans="1:8" x14ac:dyDescent="0.2">
      <c r="A24" s="125">
        <f t="shared" si="0"/>
        <v>10</v>
      </c>
      <c r="B24" s="95"/>
      <c r="C24" s="50" t="s">
        <v>31</v>
      </c>
      <c r="D24" s="109" t="s">
        <v>22</v>
      </c>
      <c r="E24" s="110">
        <v>7</v>
      </c>
    </row>
    <row r="25" spans="1:8" x14ac:dyDescent="0.2">
      <c r="A25" s="125">
        <f t="shared" si="0"/>
        <v>11</v>
      </c>
      <c r="B25" s="95"/>
      <c r="C25" s="50" t="s">
        <v>32</v>
      </c>
      <c r="D25" s="109" t="s">
        <v>22</v>
      </c>
      <c r="E25" s="110">
        <v>10</v>
      </c>
    </row>
    <row r="26" spans="1:8" x14ac:dyDescent="0.2">
      <c r="A26" s="125">
        <f t="shared" si="0"/>
        <v>12</v>
      </c>
      <c r="B26" s="95"/>
      <c r="C26" s="50" t="s">
        <v>33</v>
      </c>
      <c r="D26" s="109" t="s">
        <v>22</v>
      </c>
      <c r="E26" s="110">
        <v>6</v>
      </c>
    </row>
    <row r="27" spans="1:8" x14ac:dyDescent="0.2">
      <c r="A27" s="135">
        <f t="shared" si="0"/>
        <v>13</v>
      </c>
      <c r="B27" s="94"/>
      <c r="C27" s="169" t="s">
        <v>34</v>
      </c>
      <c r="D27" s="109" t="s">
        <v>9</v>
      </c>
      <c r="E27" s="110">
        <v>1</v>
      </c>
    </row>
    <row r="28" spans="1:8" x14ac:dyDescent="0.2">
      <c r="A28" s="51">
        <f t="shared" si="0"/>
        <v>14</v>
      </c>
      <c r="B28" s="44"/>
      <c r="C28" s="50" t="s">
        <v>35</v>
      </c>
      <c r="D28" s="109" t="s">
        <v>8</v>
      </c>
      <c r="E28" s="168">
        <v>53.32</v>
      </c>
    </row>
    <row r="29" spans="1:8" x14ac:dyDescent="0.2">
      <c r="A29" s="51">
        <f t="shared" si="0"/>
        <v>15</v>
      </c>
      <c r="B29" s="44"/>
      <c r="C29" s="131" t="s">
        <v>772</v>
      </c>
      <c r="D29" s="111"/>
      <c r="E29" s="73"/>
    </row>
    <row r="30" spans="1:8" x14ac:dyDescent="0.2">
      <c r="A30" s="51">
        <f t="shared" si="0"/>
        <v>16</v>
      </c>
      <c r="B30" s="44"/>
      <c r="C30" s="50" t="s">
        <v>773</v>
      </c>
      <c r="D30" s="111" t="s">
        <v>774</v>
      </c>
      <c r="E30" s="168">
        <v>7.0000000000000007E-2</v>
      </c>
    </row>
    <row r="31" spans="1:8" x14ac:dyDescent="0.2">
      <c r="A31" s="51">
        <f t="shared" si="0"/>
        <v>17</v>
      </c>
      <c r="B31" s="44"/>
      <c r="C31" s="129" t="s">
        <v>775</v>
      </c>
      <c r="D31" s="111" t="s">
        <v>774</v>
      </c>
      <c r="E31" s="168">
        <v>7.0000000000000007E-2</v>
      </c>
    </row>
    <row r="32" spans="1:8" x14ac:dyDescent="0.2">
      <c r="A32" s="51">
        <f t="shared" si="0"/>
        <v>18</v>
      </c>
      <c r="B32" s="44"/>
      <c r="C32" s="129" t="s">
        <v>776</v>
      </c>
      <c r="D32" s="111" t="s">
        <v>22</v>
      </c>
      <c r="E32" s="168">
        <v>13</v>
      </c>
    </row>
    <row r="33" spans="1:5" x14ac:dyDescent="0.2">
      <c r="A33" s="51">
        <f t="shared" si="0"/>
        <v>19</v>
      </c>
      <c r="B33" s="44"/>
      <c r="C33" s="129" t="s">
        <v>777</v>
      </c>
      <c r="D33" s="111" t="s">
        <v>22</v>
      </c>
      <c r="E33" s="168">
        <v>4</v>
      </c>
    </row>
    <row r="34" spans="1:5" x14ac:dyDescent="0.2">
      <c r="A34" s="51">
        <f t="shared" si="0"/>
        <v>20</v>
      </c>
      <c r="B34" s="44"/>
      <c r="C34" s="50" t="s">
        <v>773</v>
      </c>
      <c r="D34" s="111" t="s">
        <v>774</v>
      </c>
      <c r="E34" s="168">
        <v>7.0000000000000007E-2</v>
      </c>
    </row>
    <row r="35" spans="1:5" x14ac:dyDescent="0.2">
      <c r="A35" s="51">
        <f t="shared" si="0"/>
        <v>21</v>
      </c>
      <c r="B35" s="44"/>
      <c r="C35" s="129" t="s">
        <v>778</v>
      </c>
      <c r="D35" s="111" t="s">
        <v>774</v>
      </c>
      <c r="E35" s="168">
        <v>7.0000000000000007E-2</v>
      </c>
    </row>
    <row r="36" spans="1:5" x14ac:dyDescent="0.2">
      <c r="A36" s="51">
        <f t="shared" si="0"/>
        <v>22</v>
      </c>
      <c r="B36" s="44"/>
      <c r="C36" s="129" t="s">
        <v>776</v>
      </c>
      <c r="D36" s="111" t="s">
        <v>22</v>
      </c>
      <c r="E36" s="168">
        <v>10</v>
      </c>
    </row>
    <row r="37" spans="1:5" x14ac:dyDescent="0.2">
      <c r="A37" s="51">
        <f t="shared" si="0"/>
        <v>23</v>
      </c>
      <c r="B37" s="44"/>
      <c r="C37" s="129" t="s">
        <v>777</v>
      </c>
      <c r="D37" s="111" t="s">
        <v>22</v>
      </c>
      <c r="E37" s="168">
        <v>3</v>
      </c>
    </row>
    <row r="38" spans="1:5" ht="25.5" x14ac:dyDescent="0.2">
      <c r="A38" s="51">
        <f t="shared" si="0"/>
        <v>24</v>
      </c>
      <c r="B38" s="44"/>
      <c r="C38" s="50" t="s">
        <v>795</v>
      </c>
      <c r="D38" s="111" t="s">
        <v>9</v>
      </c>
      <c r="E38" s="73">
        <v>1</v>
      </c>
    </row>
    <row r="39" spans="1:5" x14ac:dyDescent="0.2">
      <c r="A39" s="51">
        <f t="shared" si="0"/>
        <v>25</v>
      </c>
      <c r="B39" s="44"/>
      <c r="C39" s="50" t="s">
        <v>796</v>
      </c>
      <c r="D39" s="111" t="s">
        <v>9</v>
      </c>
      <c r="E39" s="73">
        <v>1</v>
      </c>
    </row>
    <row r="40" spans="1:5" x14ac:dyDescent="0.2">
      <c r="A40" s="51">
        <f t="shared" si="0"/>
        <v>26</v>
      </c>
      <c r="B40" s="44"/>
      <c r="C40" s="131" t="s">
        <v>637</v>
      </c>
      <c r="D40" s="111"/>
      <c r="E40" s="112"/>
    </row>
    <row r="41" spans="1:5" x14ac:dyDescent="0.2">
      <c r="A41" s="51">
        <f t="shared" si="0"/>
        <v>27</v>
      </c>
      <c r="B41" s="44"/>
      <c r="C41" s="50" t="s">
        <v>644</v>
      </c>
      <c r="D41" s="111" t="s">
        <v>10</v>
      </c>
      <c r="E41" s="112">
        <v>240.6</v>
      </c>
    </row>
    <row r="42" spans="1:5" x14ac:dyDescent="0.2">
      <c r="A42" s="51">
        <f t="shared" si="0"/>
        <v>28</v>
      </c>
      <c r="B42" s="44"/>
      <c r="C42" s="129" t="s">
        <v>647</v>
      </c>
      <c r="D42" s="111" t="s">
        <v>645</v>
      </c>
      <c r="E42" s="112">
        <v>108.27</v>
      </c>
    </row>
    <row r="43" spans="1:5" x14ac:dyDescent="0.2">
      <c r="A43" s="51">
        <f t="shared" si="0"/>
        <v>29</v>
      </c>
      <c r="B43" s="44"/>
      <c r="C43" s="129" t="s">
        <v>639</v>
      </c>
      <c r="D43" s="111" t="s">
        <v>645</v>
      </c>
      <c r="E43" s="112">
        <v>48.120000000000005</v>
      </c>
    </row>
    <row r="44" spans="1:5" x14ac:dyDescent="0.2">
      <c r="A44" s="170">
        <f t="shared" si="0"/>
        <v>30</v>
      </c>
      <c r="B44" s="171"/>
      <c r="C44" s="172" t="s">
        <v>640</v>
      </c>
      <c r="D44" s="111" t="s">
        <v>646</v>
      </c>
      <c r="E44" s="112">
        <v>962.4</v>
      </c>
    </row>
    <row r="45" spans="1:5" x14ac:dyDescent="0.2">
      <c r="A45" s="125">
        <f t="shared" si="0"/>
        <v>31</v>
      </c>
      <c r="B45" s="98"/>
      <c r="C45" s="129" t="s">
        <v>641</v>
      </c>
      <c r="D45" s="111" t="s">
        <v>10</v>
      </c>
      <c r="E45" s="112">
        <v>481.2</v>
      </c>
    </row>
    <row r="46" spans="1:5" x14ac:dyDescent="0.2">
      <c r="A46" s="125">
        <f t="shared" si="0"/>
        <v>32</v>
      </c>
      <c r="B46" s="98"/>
      <c r="C46" s="129" t="s">
        <v>642</v>
      </c>
      <c r="D46" s="111" t="s">
        <v>10</v>
      </c>
      <c r="E46" s="112">
        <v>240.6</v>
      </c>
    </row>
    <row r="47" spans="1:5" x14ac:dyDescent="0.2">
      <c r="A47" s="125">
        <f t="shared" si="0"/>
        <v>33</v>
      </c>
      <c r="B47" s="98"/>
      <c r="C47" s="129" t="s">
        <v>643</v>
      </c>
      <c r="D47" s="111" t="s">
        <v>10</v>
      </c>
      <c r="E47" s="112">
        <v>240.6</v>
      </c>
    </row>
    <row r="48" spans="1:5" x14ac:dyDescent="0.2">
      <c r="A48" s="125">
        <f t="shared" si="0"/>
        <v>34</v>
      </c>
      <c r="B48" s="98"/>
      <c r="C48" s="50" t="s">
        <v>655</v>
      </c>
      <c r="D48" s="111" t="s">
        <v>10</v>
      </c>
      <c r="E48" s="112">
        <v>36.799999999999997</v>
      </c>
    </row>
    <row r="49" spans="1:5" x14ac:dyDescent="0.2">
      <c r="A49" s="125">
        <f t="shared" si="0"/>
        <v>35</v>
      </c>
      <c r="B49" s="98"/>
      <c r="C49" s="129" t="s">
        <v>656</v>
      </c>
      <c r="D49" s="111" t="s">
        <v>10</v>
      </c>
      <c r="E49" s="112">
        <v>36.799999999999997</v>
      </c>
    </row>
    <row r="50" spans="1:5" x14ac:dyDescent="0.2">
      <c r="A50" s="125">
        <f t="shared" si="0"/>
        <v>36</v>
      </c>
      <c r="B50" s="98"/>
      <c r="C50" s="129" t="s">
        <v>648</v>
      </c>
      <c r="D50" s="111" t="s">
        <v>10</v>
      </c>
      <c r="E50" s="112">
        <v>36.799999999999997</v>
      </c>
    </row>
    <row r="51" spans="1:5" x14ac:dyDescent="0.2">
      <c r="A51" s="125">
        <f t="shared" si="0"/>
        <v>37</v>
      </c>
      <c r="B51" s="98"/>
      <c r="C51" s="129" t="s">
        <v>650</v>
      </c>
      <c r="D51" s="111" t="s">
        <v>10</v>
      </c>
      <c r="E51" s="112">
        <v>36.799999999999997</v>
      </c>
    </row>
    <row r="52" spans="1:5" x14ac:dyDescent="0.2">
      <c r="A52" s="125">
        <f t="shared" si="0"/>
        <v>38</v>
      </c>
      <c r="B52" s="98"/>
      <c r="C52" s="129" t="s">
        <v>651</v>
      </c>
      <c r="D52" s="111" t="s">
        <v>645</v>
      </c>
      <c r="E52" s="112">
        <v>7.3599999999999994</v>
      </c>
    </row>
    <row r="53" spans="1:5" x14ac:dyDescent="0.2">
      <c r="A53" s="125">
        <f t="shared" si="0"/>
        <v>39</v>
      </c>
      <c r="B53" s="98"/>
      <c r="C53" s="129" t="s">
        <v>652</v>
      </c>
      <c r="D53" s="111" t="s">
        <v>10</v>
      </c>
      <c r="E53" s="112">
        <v>73.599999999999994</v>
      </c>
    </row>
    <row r="54" spans="1:5" x14ac:dyDescent="0.2">
      <c r="A54" s="125">
        <f t="shared" si="0"/>
        <v>40</v>
      </c>
      <c r="B54" s="98"/>
      <c r="C54" s="129" t="s">
        <v>653</v>
      </c>
      <c r="D54" s="111" t="s">
        <v>10</v>
      </c>
      <c r="E54" s="112">
        <v>36.799999999999997</v>
      </c>
    </row>
    <row r="55" spans="1:5" x14ac:dyDescent="0.2">
      <c r="A55" s="125">
        <f t="shared" si="0"/>
        <v>41</v>
      </c>
      <c r="B55" s="98"/>
      <c r="C55" s="129" t="s">
        <v>654</v>
      </c>
      <c r="D55" s="111" t="s">
        <v>10</v>
      </c>
      <c r="E55" s="112">
        <v>36.799999999999997</v>
      </c>
    </row>
    <row r="56" spans="1:5" x14ac:dyDescent="0.2">
      <c r="A56" s="125">
        <f t="shared" si="0"/>
        <v>42</v>
      </c>
      <c r="B56" s="98"/>
      <c r="C56" s="50" t="s">
        <v>662</v>
      </c>
      <c r="D56" s="111" t="s">
        <v>10</v>
      </c>
      <c r="E56" s="112">
        <v>10.8</v>
      </c>
    </row>
    <row r="57" spans="1:5" x14ac:dyDescent="0.2">
      <c r="A57" s="125">
        <f t="shared" si="0"/>
        <v>43</v>
      </c>
      <c r="B57" s="98"/>
      <c r="C57" s="130" t="s">
        <v>649</v>
      </c>
      <c r="D57" s="111" t="s">
        <v>10</v>
      </c>
      <c r="E57" s="112">
        <v>10.8</v>
      </c>
    </row>
    <row r="58" spans="1:5" x14ac:dyDescent="0.2">
      <c r="A58" s="125">
        <f t="shared" si="0"/>
        <v>44</v>
      </c>
      <c r="B58" s="98"/>
      <c r="C58" s="129" t="s">
        <v>648</v>
      </c>
      <c r="D58" s="111" t="s">
        <v>10</v>
      </c>
      <c r="E58" s="112">
        <v>10.8</v>
      </c>
    </row>
    <row r="59" spans="1:5" x14ac:dyDescent="0.2">
      <c r="A59" s="125">
        <f t="shared" si="0"/>
        <v>45</v>
      </c>
      <c r="B59" s="98"/>
      <c r="C59" s="129" t="s">
        <v>650</v>
      </c>
      <c r="D59" s="111" t="s">
        <v>10</v>
      </c>
      <c r="E59" s="112">
        <v>10.8</v>
      </c>
    </row>
    <row r="60" spans="1:5" x14ac:dyDescent="0.2">
      <c r="A60" s="125">
        <f t="shared" si="0"/>
        <v>46</v>
      </c>
      <c r="B60" s="98"/>
      <c r="C60" s="129" t="s">
        <v>651</v>
      </c>
      <c r="D60" s="111" t="s">
        <v>645</v>
      </c>
      <c r="E60" s="112">
        <v>2.16</v>
      </c>
    </row>
    <row r="61" spans="1:5" x14ac:dyDescent="0.2">
      <c r="A61" s="125">
        <f t="shared" si="0"/>
        <v>47</v>
      </c>
      <c r="B61" s="98"/>
      <c r="C61" s="130" t="s">
        <v>658</v>
      </c>
      <c r="D61" s="111" t="s">
        <v>10</v>
      </c>
      <c r="E61" s="112">
        <v>21.6</v>
      </c>
    </row>
    <row r="62" spans="1:5" x14ac:dyDescent="0.2">
      <c r="A62" s="125">
        <f t="shared" si="0"/>
        <v>48</v>
      </c>
      <c r="B62" s="98"/>
      <c r="C62" s="130" t="s">
        <v>653</v>
      </c>
      <c r="D62" s="111" t="s">
        <v>10</v>
      </c>
      <c r="E62" s="112">
        <v>10.8</v>
      </c>
    </row>
    <row r="63" spans="1:5" x14ac:dyDescent="0.2">
      <c r="A63" s="125">
        <f t="shared" si="0"/>
        <v>49</v>
      </c>
      <c r="B63" s="98"/>
      <c r="C63" s="130" t="s">
        <v>654</v>
      </c>
      <c r="D63" s="111" t="s">
        <v>10</v>
      </c>
      <c r="E63" s="112">
        <v>10.8</v>
      </c>
    </row>
    <row r="64" spans="1:5" x14ac:dyDescent="0.2">
      <c r="A64" s="125">
        <f t="shared" si="0"/>
        <v>50</v>
      </c>
      <c r="B64" s="98"/>
      <c r="C64" s="130" t="s">
        <v>659</v>
      </c>
      <c r="D64" s="111" t="s">
        <v>10</v>
      </c>
      <c r="E64" s="112">
        <v>10.8</v>
      </c>
    </row>
    <row r="65" spans="1:5" x14ac:dyDescent="0.2">
      <c r="A65" s="125">
        <f t="shared" si="0"/>
        <v>51</v>
      </c>
      <c r="B65" s="98"/>
      <c r="C65" s="130" t="s">
        <v>660</v>
      </c>
      <c r="D65" s="111" t="s">
        <v>10</v>
      </c>
      <c r="E65" s="112">
        <v>10.8</v>
      </c>
    </row>
    <row r="66" spans="1:5" x14ac:dyDescent="0.2">
      <c r="A66" s="125">
        <f t="shared" si="0"/>
        <v>52</v>
      </c>
      <c r="B66" s="98"/>
      <c r="C66" s="130" t="s">
        <v>661</v>
      </c>
      <c r="D66" s="111" t="s">
        <v>10</v>
      </c>
      <c r="E66" s="112">
        <v>21.6</v>
      </c>
    </row>
    <row r="67" spans="1:5" x14ac:dyDescent="0.2">
      <c r="A67" s="125">
        <f t="shared" si="0"/>
        <v>53</v>
      </c>
      <c r="B67" s="98"/>
      <c r="C67" s="50" t="s">
        <v>657</v>
      </c>
      <c r="D67" s="111" t="s">
        <v>10</v>
      </c>
      <c r="E67" s="112">
        <v>15.5</v>
      </c>
    </row>
    <row r="68" spans="1:5" x14ac:dyDescent="0.2">
      <c r="A68" s="125">
        <f t="shared" si="0"/>
        <v>54</v>
      </c>
      <c r="B68" s="98"/>
      <c r="C68" s="130" t="s">
        <v>649</v>
      </c>
      <c r="D68" s="111" t="s">
        <v>10</v>
      </c>
      <c r="E68" s="112">
        <v>15.5</v>
      </c>
    </row>
    <row r="69" spans="1:5" x14ac:dyDescent="0.2">
      <c r="A69" s="125">
        <f t="shared" si="0"/>
        <v>55</v>
      </c>
      <c r="B69" s="98"/>
      <c r="C69" s="129" t="s">
        <v>648</v>
      </c>
      <c r="D69" s="111" t="s">
        <v>10</v>
      </c>
      <c r="E69" s="112">
        <v>15.5</v>
      </c>
    </row>
    <row r="70" spans="1:5" x14ac:dyDescent="0.2">
      <c r="A70" s="125">
        <f t="shared" si="0"/>
        <v>56</v>
      </c>
      <c r="B70" s="98"/>
      <c r="C70" s="129" t="s">
        <v>650</v>
      </c>
      <c r="D70" s="111" t="s">
        <v>10</v>
      </c>
      <c r="E70" s="112">
        <v>15.5</v>
      </c>
    </row>
    <row r="71" spans="1:5" x14ac:dyDescent="0.2">
      <c r="A71" s="125">
        <f t="shared" si="0"/>
        <v>57</v>
      </c>
      <c r="B71" s="98"/>
      <c r="C71" s="129" t="s">
        <v>651</v>
      </c>
      <c r="D71" s="111" t="s">
        <v>645</v>
      </c>
      <c r="E71" s="112">
        <v>3.1</v>
      </c>
    </row>
    <row r="72" spans="1:5" x14ac:dyDescent="0.2">
      <c r="A72" s="125">
        <f t="shared" si="0"/>
        <v>58</v>
      </c>
      <c r="B72" s="98"/>
      <c r="C72" s="130" t="s">
        <v>658</v>
      </c>
      <c r="D72" s="111" t="s">
        <v>10</v>
      </c>
      <c r="E72" s="112">
        <v>31</v>
      </c>
    </row>
    <row r="73" spans="1:5" x14ac:dyDescent="0.2">
      <c r="A73" s="125">
        <f t="shared" si="0"/>
        <v>59</v>
      </c>
      <c r="B73" s="98"/>
      <c r="C73" s="130" t="s">
        <v>653</v>
      </c>
      <c r="D73" s="111" t="s">
        <v>10</v>
      </c>
      <c r="E73" s="112">
        <v>15.5</v>
      </c>
    </row>
    <row r="74" spans="1:5" x14ac:dyDescent="0.2">
      <c r="A74" s="125">
        <f t="shared" si="0"/>
        <v>60</v>
      </c>
      <c r="B74" s="98"/>
      <c r="C74" s="130" t="s">
        <v>654</v>
      </c>
      <c r="D74" s="111" t="s">
        <v>10</v>
      </c>
      <c r="E74" s="112">
        <v>15.5</v>
      </c>
    </row>
    <row r="75" spans="1:5" x14ac:dyDescent="0.2">
      <c r="A75" s="125">
        <f t="shared" si="0"/>
        <v>61</v>
      </c>
      <c r="B75" s="98"/>
      <c r="C75" s="130" t="s">
        <v>659</v>
      </c>
      <c r="D75" s="111" t="s">
        <v>10</v>
      </c>
      <c r="E75" s="112">
        <v>15.5</v>
      </c>
    </row>
    <row r="76" spans="1:5" x14ac:dyDescent="0.2">
      <c r="A76" s="125">
        <f t="shared" si="0"/>
        <v>62</v>
      </c>
      <c r="B76" s="98"/>
      <c r="C76" s="130" t="s">
        <v>660</v>
      </c>
      <c r="D76" s="111" t="s">
        <v>10</v>
      </c>
      <c r="E76" s="112">
        <v>15.5</v>
      </c>
    </row>
    <row r="77" spans="1:5" x14ac:dyDescent="0.2">
      <c r="A77" s="125">
        <f t="shared" si="0"/>
        <v>63</v>
      </c>
      <c r="B77" s="98"/>
      <c r="C77" s="130" t="s">
        <v>661</v>
      </c>
      <c r="D77" s="111" t="s">
        <v>10</v>
      </c>
      <c r="E77" s="112">
        <v>31</v>
      </c>
    </row>
    <row r="78" spans="1:5" x14ac:dyDescent="0.2">
      <c r="A78" s="125">
        <f t="shared" si="0"/>
        <v>64</v>
      </c>
      <c r="B78" s="98"/>
      <c r="C78" s="129" t="s">
        <v>651</v>
      </c>
      <c r="D78" s="111" t="s">
        <v>645</v>
      </c>
      <c r="E78" s="112">
        <v>3.1</v>
      </c>
    </row>
    <row r="79" spans="1:5" x14ac:dyDescent="0.2">
      <c r="A79" s="125">
        <f t="shared" si="0"/>
        <v>65</v>
      </c>
      <c r="B79" s="98"/>
      <c r="C79" s="130" t="s">
        <v>650</v>
      </c>
      <c r="D79" s="111" t="s">
        <v>10</v>
      </c>
      <c r="E79" s="112">
        <v>15.5</v>
      </c>
    </row>
    <row r="80" spans="1:5" x14ac:dyDescent="0.2">
      <c r="A80" s="125">
        <f t="shared" si="0"/>
        <v>66</v>
      </c>
      <c r="B80" s="98"/>
      <c r="C80" s="130" t="s">
        <v>649</v>
      </c>
      <c r="D80" s="111" t="s">
        <v>10</v>
      </c>
      <c r="E80" s="112">
        <v>15.5</v>
      </c>
    </row>
    <row r="81" spans="1:5" x14ac:dyDescent="0.2">
      <c r="A81" s="125">
        <f t="shared" si="0"/>
        <v>67</v>
      </c>
      <c r="B81" s="98"/>
      <c r="C81" s="129" t="s">
        <v>648</v>
      </c>
      <c r="D81" s="111" t="s">
        <v>10</v>
      </c>
      <c r="E81" s="112">
        <v>15.5</v>
      </c>
    </row>
    <row r="82" spans="1:5" x14ac:dyDescent="0.2">
      <c r="A82" s="125">
        <f t="shared" si="0"/>
        <v>68</v>
      </c>
      <c r="B82" s="98"/>
      <c r="C82" s="50" t="s">
        <v>668</v>
      </c>
      <c r="D82" s="111" t="s">
        <v>10</v>
      </c>
      <c r="E82" s="112">
        <v>49.3</v>
      </c>
    </row>
    <row r="83" spans="1:5" x14ac:dyDescent="0.2">
      <c r="A83" s="125">
        <f t="shared" si="0"/>
        <v>69</v>
      </c>
      <c r="B83" s="98"/>
      <c r="C83" s="130" t="s">
        <v>647</v>
      </c>
      <c r="D83" s="111" t="s">
        <v>645</v>
      </c>
      <c r="E83" s="112">
        <v>22.184999999999999</v>
      </c>
    </row>
    <row r="84" spans="1:5" x14ac:dyDescent="0.2">
      <c r="A84" s="125">
        <f t="shared" si="0"/>
        <v>70</v>
      </c>
      <c r="B84" s="98"/>
      <c r="C84" s="130" t="s">
        <v>639</v>
      </c>
      <c r="D84" s="111" t="s">
        <v>645</v>
      </c>
      <c r="E84" s="112">
        <v>9.86</v>
      </c>
    </row>
    <row r="85" spans="1:5" x14ac:dyDescent="0.2">
      <c r="A85" s="125">
        <f t="shared" si="0"/>
        <v>71</v>
      </c>
      <c r="B85" s="98"/>
      <c r="C85" s="130" t="s">
        <v>640</v>
      </c>
      <c r="D85" s="111" t="s">
        <v>646</v>
      </c>
      <c r="E85" s="112">
        <v>197.2</v>
      </c>
    </row>
    <row r="86" spans="1:5" x14ac:dyDescent="0.2">
      <c r="A86" s="125">
        <f t="shared" si="0"/>
        <v>72</v>
      </c>
      <c r="B86" s="98"/>
      <c r="C86" s="130" t="s">
        <v>641</v>
      </c>
      <c r="D86" s="111" t="s">
        <v>10</v>
      </c>
      <c r="E86" s="112">
        <v>98.6</v>
      </c>
    </row>
    <row r="87" spans="1:5" x14ac:dyDescent="0.2">
      <c r="A87" s="125">
        <f t="shared" si="0"/>
        <v>73</v>
      </c>
      <c r="B87" s="98"/>
      <c r="C87" s="130" t="s">
        <v>653</v>
      </c>
      <c r="D87" s="111" t="s">
        <v>10</v>
      </c>
      <c r="E87" s="112">
        <v>49.3</v>
      </c>
    </row>
    <row r="88" spans="1:5" x14ac:dyDescent="0.2">
      <c r="A88" s="125">
        <f t="shared" si="0"/>
        <v>74</v>
      </c>
      <c r="B88" s="98"/>
      <c r="C88" s="130" t="s">
        <v>664</v>
      </c>
      <c r="D88" s="111" t="s">
        <v>10</v>
      </c>
      <c r="E88" s="112">
        <v>49.3</v>
      </c>
    </row>
    <row r="89" spans="1:5" x14ac:dyDescent="0.2">
      <c r="A89" s="125">
        <f t="shared" si="0"/>
        <v>75</v>
      </c>
      <c r="B89" s="98"/>
      <c r="C89" s="130" t="s">
        <v>665</v>
      </c>
      <c r="D89" s="111" t="s">
        <v>10</v>
      </c>
      <c r="E89" s="112">
        <v>98.6</v>
      </c>
    </row>
    <row r="90" spans="1:5" x14ac:dyDescent="0.2">
      <c r="A90" s="125">
        <f t="shared" si="0"/>
        <v>76</v>
      </c>
      <c r="B90" s="98"/>
      <c r="C90" s="130" t="s">
        <v>666</v>
      </c>
      <c r="D90" s="111" t="s">
        <v>645</v>
      </c>
      <c r="E90" s="112">
        <v>9.86</v>
      </c>
    </row>
    <row r="91" spans="1:5" x14ac:dyDescent="0.2">
      <c r="A91" s="125">
        <f t="shared" si="0"/>
        <v>77</v>
      </c>
      <c r="B91" s="98"/>
      <c r="C91" s="130" t="s">
        <v>650</v>
      </c>
      <c r="D91" s="111" t="s">
        <v>10</v>
      </c>
      <c r="E91" s="112">
        <v>49.3</v>
      </c>
    </row>
    <row r="92" spans="1:5" x14ac:dyDescent="0.2">
      <c r="A92" s="125">
        <f t="shared" si="0"/>
        <v>78</v>
      </c>
      <c r="B92" s="98"/>
      <c r="C92" s="130" t="s">
        <v>667</v>
      </c>
      <c r="D92" s="111" t="s">
        <v>10</v>
      </c>
      <c r="E92" s="112">
        <v>49.3</v>
      </c>
    </row>
    <row r="93" spans="1:5" x14ac:dyDescent="0.2">
      <c r="A93" s="125">
        <f t="shared" si="0"/>
        <v>79</v>
      </c>
      <c r="B93" s="98"/>
      <c r="C93" s="130" t="s">
        <v>663</v>
      </c>
      <c r="D93" s="111" t="s">
        <v>10</v>
      </c>
      <c r="E93" s="112">
        <v>49.3</v>
      </c>
    </row>
    <row r="94" spans="1:5" x14ac:dyDescent="0.2">
      <c r="A94" s="125">
        <f t="shared" si="0"/>
        <v>80</v>
      </c>
      <c r="B94" s="98"/>
      <c r="C94" s="50" t="s">
        <v>671</v>
      </c>
      <c r="D94" s="111" t="s">
        <v>10</v>
      </c>
      <c r="E94" s="112">
        <v>16.8</v>
      </c>
    </row>
    <row r="95" spans="1:5" x14ac:dyDescent="0.2">
      <c r="A95" s="125">
        <f t="shared" si="0"/>
        <v>81</v>
      </c>
      <c r="B95" s="98"/>
      <c r="C95" s="130" t="s">
        <v>669</v>
      </c>
      <c r="D95" s="111" t="s">
        <v>645</v>
      </c>
      <c r="E95" s="112">
        <v>7.5600000000000005</v>
      </c>
    </row>
    <row r="96" spans="1:5" x14ac:dyDescent="0.2">
      <c r="A96" s="125">
        <f t="shared" si="0"/>
        <v>82</v>
      </c>
      <c r="B96" s="98"/>
      <c r="C96" s="130" t="s">
        <v>639</v>
      </c>
      <c r="D96" s="111" t="s">
        <v>645</v>
      </c>
      <c r="E96" s="112">
        <v>3.3600000000000003</v>
      </c>
    </row>
    <row r="97" spans="1:5" x14ac:dyDescent="0.2">
      <c r="A97" s="125">
        <f t="shared" si="0"/>
        <v>83</v>
      </c>
      <c r="B97" s="98"/>
      <c r="C97" s="130" t="s">
        <v>640</v>
      </c>
      <c r="D97" s="111" t="s">
        <v>646</v>
      </c>
      <c r="E97" s="112">
        <v>67.2</v>
      </c>
    </row>
    <row r="98" spans="1:5" x14ac:dyDescent="0.2">
      <c r="A98" s="125">
        <f t="shared" si="0"/>
        <v>84</v>
      </c>
      <c r="B98" s="98"/>
      <c r="C98" s="130" t="s">
        <v>652</v>
      </c>
      <c r="D98" s="111" t="s">
        <v>10</v>
      </c>
      <c r="E98" s="112">
        <v>16.8</v>
      </c>
    </row>
    <row r="99" spans="1:5" x14ac:dyDescent="0.2">
      <c r="A99" s="125">
        <f t="shared" si="0"/>
        <v>85</v>
      </c>
      <c r="B99" s="98"/>
      <c r="C99" s="130" t="s">
        <v>642</v>
      </c>
      <c r="D99" s="111" t="s">
        <v>10</v>
      </c>
      <c r="E99" s="112">
        <v>16.8</v>
      </c>
    </row>
    <row r="100" spans="1:5" x14ac:dyDescent="0.2">
      <c r="A100" s="125">
        <f t="shared" si="0"/>
        <v>86</v>
      </c>
      <c r="B100" s="98"/>
      <c r="C100" s="130" t="s">
        <v>670</v>
      </c>
      <c r="D100" s="111" t="s">
        <v>10</v>
      </c>
      <c r="E100" s="112">
        <v>16.8</v>
      </c>
    </row>
    <row r="101" spans="1:5" x14ac:dyDescent="0.2">
      <c r="A101" s="125">
        <f t="shared" si="0"/>
        <v>87</v>
      </c>
      <c r="B101" s="98"/>
      <c r="C101" s="50" t="s">
        <v>672</v>
      </c>
      <c r="D101" s="111" t="s">
        <v>10</v>
      </c>
      <c r="E101" s="112">
        <v>12.3</v>
      </c>
    </row>
    <row r="102" spans="1:5" x14ac:dyDescent="0.2">
      <c r="A102" s="125">
        <f t="shared" si="0"/>
        <v>88</v>
      </c>
      <c r="B102" s="98"/>
      <c r="C102" s="130" t="s">
        <v>669</v>
      </c>
      <c r="D102" s="111" t="s">
        <v>645</v>
      </c>
      <c r="E102" s="112">
        <v>5.5350000000000001</v>
      </c>
    </row>
    <row r="103" spans="1:5" x14ac:dyDescent="0.2">
      <c r="A103" s="125">
        <f t="shared" si="0"/>
        <v>89</v>
      </c>
      <c r="B103" s="98"/>
      <c r="C103" s="130" t="s">
        <v>639</v>
      </c>
      <c r="D103" s="111" t="s">
        <v>645</v>
      </c>
      <c r="E103" s="112">
        <v>2.4600000000000004</v>
      </c>
    </row>
    <row r="104" spans="1:5" x14ac:dyDescent="0.2">
      <c r="A104" s="125">
        <f t="shared" si="0"/>
        <v>90</v>
      </c>
      <c r="B104" s="98"/>
      <c r="C104" s="130" t="s">
        <v>640</v>
      </c>
      <c r="D104" s="111" t="s">
        <v>646</v>
      </c>
      <c r="E104" s="112">
        <v>49.2</v>
      </c>
    </row>
    <row r="105" spans="1:5" x14ac:dyDescent="0.2">
      <c r="A105" s="125">
        <f t="shared" si="0"/>
        <v>91</v>
      </c>
      <c r="B105" s="98"/>
      <c r="C105" s="130" t="s">
        <v>641</v>
      </c>
      <c r="D105" s="111" t="s">
        <v>10</v>
      </c>
      <c r="E105" s="112">
        <v>24.6</v>
      </c>
    </row>
    <row r="106" spans="1:5" x14ac:dyDescent="0.2">
      <c r="A106" s="125">
        <f t="shared" si="0"/>
        <v>92</v>
      </c>
      <c r="B106" s="98"/>
      <c r="C106" s="130" t="s">
        <v>653</v>
      </c>
      <c r="D106" s="111" t="s">
        <v>10</v>
      </c>
      <c r="E106" s="112">
        <v>12.3</v>
      </c>
    </row>
    <row r="107" spans="1:5" x14ac:dyDescent="0.2">
      <c r="A107" s="125">
        <f t="shared" si="0"/>
        <v>93</v>
      </c>
      <c r="B107" s="98"/>
      <c r="C107" s="130" t="s">
        <v>664</v>
      </c>
      <c r="D107" s="111" t="s">
        <v>10</v>
      </c>
      <c r="E107" s="112">
        <v>12.3</v>
      </c>
    </row>
    <row r="108" spans="1:5" x14ac:dyDescent="0.2">
      <c r="A108" s="125">
        <f t="shared" si="0"/>
        <v>94</v>
      </c>
      <c r="B108" s="98"/>
      <c r="C108" s="130" t="s">
        <v>673</v>
      </c>
      <c r="D108" s="111" t="s">
        <v>10</v>
      </c>
      <c r="E108" s="112">
        <v>24.6</v>
      </c>
    </row>
    <row r="109" spans="1:5" x14ac:dyDescent="0.2">
      <c r="A109" s="125">
        <f t="shared" si="0"/>
        <v>95</v>
      </c>
      <c r="B109" s="98"/>
      <c r="C109" s="130" t="s">
        <v>640</v>
      </c>
      <c r="D109" s="111" t="s">
        <v>646</v>
      </c>
      <c r="E109" s="112">
        <v>49.2</v>
      </c>
    </row>
    <row r="110" spans="1:5" x14ac:dyDescent="0.2">
      <c r="A110" s="125">
        <f t="shared" si="0"/>
        <v>96</v>
      </c>
      <c r="B110" s="98"/>
      <c r="C110" s="130" t="s">
        <v>639</v>
      </c>
      <c r="D110" s="111" t="s">
        <v>645</v>
      </c>
      <c r="E110" s="112">
        <v>2.4600000000000004</v>
      </c>
    </row>
    <row r="111" spans="1:5" x14ac:dyDescent="0.2">
      <c r="A111" s="125">
        <f t="shared" si="0"/>
        <v>97</v>
      </c>
      <c r="B111" s="44"/>
      <c r="C111" s="130" t="s">
        <v>669</v>
      </c>
      <c r="D111" s="111" t="s">
        <v>645</v>
      </c>
      <c r="E111" s="112">
        <v>5.5350000000000001</v>
      </c>
    </row>
    <row r="112" spans="1:5" x14ac:dyDescent="0.2">
      <c r="A112" s="125">
        <f t="shared" si="0"/>
        <v>98</v>
      </c>
      <c r="B112" s="140"/>
      <c r="C112" s="133" t="s">
        <v>615</v>
      </c>
      <c r="D112" s="119"/>
      <c r="E112" s="120"/>
    </row>
    <row r="113" spans="1:5" ht="126" customHeight="1" x14ac:dyDescent="0.2">
      <c r="A113" s="125">
        <f t="shared" si="0"/>
        <v>99</v>
      </c>
      <c r="B113" s="142"/>
      <c r="C113" s="50" t="s">
        <v>616</v>
      </c>
      <c r="D113" s="113" t="s">
        <v>22</v>
      </c>
      <c r="E113" s="128">
        <v>2</v>
      </c>
    </row>
    <row r="114" spans="1:5" ht="186" customHeight="1" x14ac:dyDescent="0.2">
      <c r="A114" s="125">
        <f t="shared" si="0"/>
        <v>100</v>
      </c>
      <c r="B114" s="96"/>
      <c r="C114" s="50" t="s">
        <v>630</v>
      </c>
      <c r="D114" s="113" t="s">
        <v>22</v>
      </c>
      <c r="E114" s="128">
        <v>7</v>
      </c>
    </row>
    <row r="115" spans="1:5" ht="120" customHeight="1" x14ac:dyDescent="0.2">
      <c r="A115" s="125">
        <f t="shared" si="0"/>
        <v>101</v>
      </c>
      <c r="B115" s="96"/>
      <c r="C115" s="50" t="s">
        <v>631</v>
      </c>
      <c r="D115" s="113" t="s">
        <v>22</v>
      </c>
      <c r="E115" s="128">
        <v>7</v>
      </c>
    </row>
    <row r="116" spans="1:5" ht="120" customHeight="1" x14ac:dyDescent="0.2">
      <c r="A116" s="125">
        <f t="shared" si="0"/>
        <v>102</v>
      </c>
      <c r="B116" s="96"/>
      <c r="C116" s="50" t="s">
        <v>632</v>
      </c>
      <c r="D116" s="113" t="s">
        <v>22</v>
      </c>
      <c r="E116" s="128">
        <v>7</v>
      </c>
    </row>
    <row r="117" spans="1:5" ht="147" customHeight="1" x14ac:dyDescent="0.2">
      <c r="A117" s="125">
        <f t="shared" si="0"/>
        <v>103</v>
      </c>
      <c r="B117" s="96"/>
      <c r="C117" s="50" t="s">
        <v>629</v>
      </c>
      <c r="D117" s="113" t="s">
        <v>22</v>
      </c>
      <c r="E117" s="128">
        <v>1</v>
      </c>
    </row>
    <row r="118" spans="1:5" ht="16.899999999999999" customHeight="1" x14ac:dyDescent="0.2">
      <c r="A118" s="125"/>
      <c r="B118" s="96"/>
      <c r="C118" s="131" t="s">
        <v>634</v>
      </c>
      <c r="D118" s="113"/>
      <c r="E118" s="128"/>
    </row>
    <row r="119" spans="1:5" ht="147" customHeight="1" x14ac:dyDescent="0.2">
      <c r="A119" s="125"/>
      <c r="B119" s="96"/>
      <c r="C119" s="50" t="s">
        <v>633</v>
      </c>
      <c r="D119" s="113" t="s">
        <v>22</v>
      </c>
      <c r="E119" s="128">
        <v>7</v>
      </c>
    </row>
    <row r="120" spans="1:5" ht="145.9" customHeight="1" x14ac:dyDescent="0.2">
      <c r="A120" s="125">
        <f>+A117+1</f>
        <v>104</v>
      </c>
      <c r="B120" s="96"/>
      <c r="C120" s="50" t="s">
        <v>635</v>
      </c>
      <c r="D120" s="113" t="s">
        <v>22</v>
      </c>
      <c r="E120" s="114">
        <v>3</v>
      </c>
    </row>
    <row r="121" spans="1:5" ht="94.9" customHeight="1" x14ac:dyDescent="0.2">
      <c r="A121" s="125">
        <f t="shared" si="0"/>
        <v>105</v>
      </c>
      <c r="B121" s="97"/>
      <c r="C121" s="50" t="s">
        <v>636</v>
      </c>
      <c r="D121" s="115" t="s">
        <v>22</v>
      </c>
      <c r="E121" s="116">
        <v>6</v>
      </c>
    </row>
    <row r="122" spans="1:5" ht="19.5" customHeight="1" x14ac:dyDescent="0.2">
      <c r="A122" s="125">
        <f t="shared" si="0"/>
        <v>106</v>
      </c>
      <c r="B122" s="96"/>
      <c r="C122" s="127" t="s">
        <v>14</v>
      </c>
      <c r="D122" s="113"/>
      <c r="E122" s="110"/>
    </row>
    <row r="123" spans="1:5" ht="30" customHeight="1" x14ac:dyDescent="0.2">
      <c r="A123" s="125">
        <f t="shared" si="0"/>
        <v>107</v>
      </c>
      <c r="B123" s="96"/>
      <c r="C123" s="50" t="s">
        <v>674</v>
      </c>
      <c r="D123" s="113" t="s">
        <v>10</v>
      </c>
      <c r="E123" s="114">
        <v>172.20000000000002</v>
      </c>
    </row>
    <row r="124" spans="1:5" ht="30" customHeight="1" x14ac:dyDescent="0.2">
      <c r="A124" s="125">
        <f t="shared" si="0"/>
        <v>108</v>
      </c>
      <c r="B124" s="96"/>
      <c r="C124" s="50" t="s">
        <v>675</v>
      </c>
      <c r="D124" s="113" t="s">
        <v>10</v>
      </c>
      <c r="E124" s="114">
        <v>207.7</v>
      </c>
    </row>
    <row r="125" spans="1:5" ht="18.600000000000001" customHeight="1" x14ac:dyDescent="0.2">
      <c r="A125" s="125">
        <f t="shared" si="0"/>
        <v>109</v>
      </c>
      <c r="B125" s="99"/>
      <c r="C125" s="127" t="s">
        <v>15</v>
      </c>
      <c r="D125" s="113"/>
      <c r="E125" s="114"/>
    </row>
    <row r="126" spans="1:5" x14ac:dyDescent="0.2">
      <c r="A126" s="125">
        <f t="shared" si="0"/>
        <v>110</v>
      </c>
      <c r="B126" s="100"/>
      <c r="C126" s="50" t="s">
        <v>676</v>
      </c>
      <c r="D126" s="115"/>
      <c r="E126" s="117"/>
    </row>
    <row r="127" spans="1:5" ht="36" x14ac:dyDescent="0.2">
      <c r="A127" s="125">
        <f t="shared" si="0"/>
        <v>111</v>
      </c>
      <c r="B127" s="100"/>
      <c r="C127" s="134" t="s">
        <v>678</v>
      </c>
      <c r="D127" s="115" t="s">
        <v>10</v>
      </c>
      <c r="E127" s="117">
        <v>152</v>
      </c>
    </row>
    <row r="128" spans="1:5" x14ac:dyDescent="0.2">
      <c r="A128" s="125">
        <f t="shared" si="0"/>
        <v>112</v>
      </c>
      <c r="B128" s="100"/>
      <c r="C128" s="134" t="s">
        <v>677</v>
      </c>
      <c r="D128" s="115" t="s">
        <v>10</v>
      </c>
      <c r="E128" s="117">
        <v>152</v>
      </c>
    </row>
    <row r="129" spans="1:5" ht="24" x14ac:dyDescent="0.2">
      <c r="A129" s="125">
        <f t="shared" si="0"/>
        <v>113</v>
      </c>
      <c r="B129" s="100"/>
      <c r="C129" s="134" t="s">
        <v>679</v>
      </c>
      <c r="D129" s="115" t="s">
        <v>10</v>
      </c>
      <c r="E129" s="117">
        <v>152</v>
      </c>
    </row>
    <row r="130" spans="1:5" x14ac:dyDescent="0.2">
      <c r="A130" s="125">
        <f t="shared" si="0"/>
        <v>114</v>
      </c>
      <c r="B130" s="100"/>
      <c r="C130" s="134" t="s">
        <v>680</v>
      </c>
      <c r="D130" s="115" t="s">
        <v>10</v>
      </c>
      <c r="E130" s="117">
        <v>152</v>
      </c>
    </row>
    <row r="131" spans="1:5" ht="24" x14ac:dyDescent="0.2">
      <c r="A131" s="125">
        <f t="shared" si="0"/>
        <v>115</v>
      </c>
      <c r="B131" s="100"/>
      <c r="C131" s="134" t="s">
        <v>681</v>
      </c>
      <c r="D131" s="115" t="s">
        <v>10</v>
      </c>
      <c r="E131" s="117">
        <v>152</v>
      </c>
    </row>
    <row r="132" spans="1:5" x14ac:dyDescent="0.2">
      <c r="A132" s="125">
        <f t="shared" si="0"/>
        <v>116</v>
      </c>
      <c r="B132" s="100"/>
      <c r="C132" s="50" t="s">
        <v>682</v>
      </c>
      <c r="D132" s="115"/>
      <c r="E132" s="117"/>
    </row>
    <row r="133" spans="1:5" ht="24" x14ac:dyDescent="0.2">
      <c r="A133" s="125">
        <f t="shared" si="0"/>
        <v>117</v>
      </c>
      <c r="B133" s="100"/>
      <c r="C133" s="134" t="s">
        <v>683</v>
      </c>
      <c r="D133" s="115" t="s">
        <v>10</v>
      </c>
      <c r="E133" s="117">
        <v>42</v>
      </c>
    </row>
    <row r="134" spans="1:5" ht="24" x14ac:dyDescent="0.2">
      <c r="A134" s="125">
        <f t="shared" si="0"/>
        <v>118</v>
      </c>
      <c r="B134" s="100"/>
      <c r="C134" s="134" t="s">
        <v>684</v>
      </c>
      <c r="D134" s="115" t="s">
        <v>10</v>
      </c>
      <c r="E134" s="117">
        <v>42</v>
      </c>
    </row>
    <row r="135" spans="1:5" x14ac:dyDescent="0.2">
      <c r="A135" s="125">
        <f t="shared" si="0"/>
        <v>119</v>
      </c>
      <c r="B135" s="100"/>
      <c r="C135" s="134" t="s">
        <v>685</v>
      </c>
      <c r="D135" s="115" t="s">
        <v>10</v>
      </c>
      <c r="E135" s="117">
        <v>42</v>
      </c>
    </row>
    <row r="136" spans="1:5" ht="60" x14ac:dyDescent="0.2">
      <c r="A136" s="125">
        <f t="shared" si="0"/>
        <v>120</v>
      </c>
      <c r="B136" s="100"/>
      <c r="C136" s="134" t="s">
        <v>686</v>
      </c>
      <c r="D136" s="115" t="s">
        <v>10</v>
      </c>
      <c r="E136" s="117">
        <v>42</v>
      </c>
    </row>
    <row r="137" spans="1:5" x14ac:dyDescent="0.2">
      <c r="A137" s="125">
        <f t="shared" si="0"/>
        <v>121</v>
      </c>
      <c r="B137" s="100"/>
      <c r="C137" s="134" t="s">
        <v>687</v>
      </c>
      <c r="D137" s="115" t="s">
        <v>10</v>
      </c>
      <c r="E137" s="117">
        <v>42</v>
      </c>
    </row>
    <row r="138" spans="1:5" ht="24" x14ac:dyDescent="0.2">
      <c r="A138" s="125">
        <f t="shared" si="0"/>
        <v>122</v>
      </c>
      <c r="B138" s="100"/>
      <c r="C138" s="134" t="s">
        <v>688</v>
      </c>
      <c r="D138" s="115" t="s">
        <v>10</v>
      </c>
      <c r="E138" s="117">
        <v>42</v>
      </c>
    </row>
    <row r="139" spans="1:5" x14ac:dyDescent="0.2">
      <c r="A139" s="125">
        <f t="shared" si="0"/>
        <v>123</v>
      </c>
      <c r="B139" s="100"/>
      <c r="C139" s="50" t="s">
        <v>695</v>
      </c>
      <c r="D139" s="115"/>
      <c r="E139" s="117"/>
    </row>
    <row r="140" spans="1:5" ht="24" x14ac:dyDescent="0.2">
      <c r="A140" s="125">
        <f t="shared" si="0"/>
        <v>124</v>
      </c>
      <c r="B140" s="100"/>
      <c r="C140" s="134" t="s">
        <v>689</v>
      </c>
      <c r="D140" s="115" t="s">
        <v>10</v>
      </c>
      <c r="E140" s="117">
        <v>130.19999999999999</v>
      </c>
    </row>
    <row r="141" spans="1:5" ht="36" x14ac:dyDescent="0.2">
      <c r="A141" s="125">
        <f t="shared" si="0"/>
        <v>125</v>
      </c>
      <c r="B141" s="100"/>
      <c r="C141" s="134" t="s">
        <v>690</v>
      </c>
      <c r="D141" s="115" t="s">
        <v>10</v>
      </c>
      <c r="E141" s="117">
        <v>130.19999999999999</v>
      </c>
    </row>
    <row r="142" spans="1:5" ht="36" x14ac:dyDescent="0.2">
      <c r="A142" s="125">
        <f t="shared" si="0"/>
        <v>126</v>
      </c>
      <c r="B142" s="100"/>
      <c r="C142" s="134" t="s">
        <v>691</v>
      </c>
      <c r="D142" s="115" t="s">
        <v>10</v>
      </c>
      <c r="E142" s="117">
        <v>130.19999999999999</v>
      </c>
    </row>
    <row r="143" spans="1:5" ht="60" x14ac:dyDescent="0.2">
      <c r="A143" s="125">
        <f t="shared" si="0"/>
        <v>127</v>
      </c>
      <c r="B143" s="100"/>
      <c r="C143" s="134" t="s">
        <v>692</v>
      </c>
      <c r="D143" s="115" t="s">
        <v>10</v>
      </c>
      <c r="E143" s="117">
        <v>130.19999999999999</v>
      </c>
    </row>
    <row r="144" spans="1:5" ht="84" x14ac:dyDescent="0.2">
      <c r="A144" s="125">
        <f t="shared" si="0"/>
        <v>128</v>
      </c>
      <c r="B144" s="100"/>
      <c r="C144" s="134" t="s">
        <v>693</v>
      </c>
      <c r="D144" s="115" t="s">
        <v>10</v>
      </c>
      <c r="E144" s="117">
        <v>130.19999999999999</v>
      </c>
    </row>
    <row r="145" spans="1:5" x14ac:dyDescent="0.2">
      <c r="A145" s="125">
        <f t="shared" si="0"/>
        <v>129</v>
      </c>
      <c r="B145" s="100"/>
      <c r="C145" s="134" t="s">
        <v>687</v>
      </c>
      <c r="D145" s="115" t="s">
        <v>10</v>
      </c>
      <c r="E145" s="117">
        <v>130.19999999999999</v>
      </c>
    </row>
    <row r="146" spans="1:5" ht="36" x14ac:dyDescent="0.2">
      <c r="A146" s="125">
        <f t="shared" si="0"/>
        <v>130</v>
      </c>
      <c r="B146" s="136"/>
      <c r="C146" s="137" t="s">
        <v>694</v>
      </c>
      <c r="D146" s="138" t="s">
        <v>10</v>
      </c>
      <c r="E146" s="139">
        <v>130.19999999999999</v>
      </c>
    </row>
    <row r="147" spans="1:5" x14ac:dyDescent="0.2">
      <c r="A147" s="125">
        <f t="shared" si="0"/>
        <v>131</v>
      </c>
      <c r="B147" s="140"/>
      <c r="C147" s="131" t="s">
        <v>638</v>
      </c>
      <c r="D147" s="141" t="s">
        <v>10</v>
      </c>
      <c r="E147" s="73">
        <v>5</v>
      </c>
    </row>
    <row r="148" spans="1:5" ht="76.5" x14ac:dyDescent="0.2">
      <c r="A148" s="125">
        <f t="shared" si="0"/>
        <v>132</v>
      </c>
      <c r="B148" s="140"/>
      <c r="C148" s="50" t="s">
        <v>698</v>
      </c>
      <c r="D148" s="141"/>
      <c r="E148" s="73"/>
    </row>
    <row r="149" spans="1:5" x14ac:dyDescent="0.2">
      <c r="A149" s="125">
        <f t="shared" si="0"/>
        <v>133</v>
      </c>
      <c r="B149" s="140"/>
      <c r="C149" s="50" t="s">
        <v>696</v>
      </c>
      <c r="D149" s="141" t="s">
        <v>6</v>
      </c>
      <c r="E149" s="73">
        <v>849.6</v>
      </c>
    </row>
    <row r="150" spans="1:5" x14ac:dyDescent="0.2">
      <c r="A150" s="125">
        <f t="shared" si="0"/>
        <v>134</v>
      </c>
      <c r="B150" s="140"/>
      <c r="C150" s="50" t="s">
        <v>697</v>
      </c>
      <c r="D150" s="141" t="s">
        <v>9</v>
      </c>
      <c r="E150" s="73">
        <v>108</v>
      </c>
    </row>
    <row r="151" spans="1:5" ht="76.5" x14ac:dyDescent="0.2">
      <c r="A151" s="125">
        <f t="shared" si="0"/>
        <v>135</v>
      </c>
      <c r="B151" s="140"/>
      <c r="C151" s="50" t="s">
        <v>699</v>
      </c>
      <c r="D151" s="141"/>
      <c r="E151" s="73"/>
    </row>
    <row r="152" spans="1:5" x14ac:dyDescent="0.2">
      <c r="A152" s="125">
        <f t="shared" si="0"/>
        <v>136</v>
      </c>
      <c r="B152" s="140"/>
      <c r="C152" s="50" t="s">
        <v>696</v>
      </c>
      <c r="D152" s="141" t="s">
        <v>6</v>
      </c>
      <c r="E152" s="73">
        <f>4.9*17</f>
        <v>83.300000000000011</v>
      </c>
    </row>
    <row r="153" spans="1:5" x14ac:dyDescent="0.2">
      <c r="A153" s="125">
        <f t="shared" si="0"/>
        <v>137</v>
      </c>
      <c r="B153" s="140"/>
      <c r="C153" s="50" t="s">
        <v>697</v>
      </c>
      <c r="D153" s="141" t="s">
        <v>9</v>
      </c>
      <c r="E153" s="73">
        <v>34</v>
      </c>
    </row>
    <row r="154" spans="1:5" ht="76.5" x14ac:dyDescent="0.2">
      <c r="A154" s="125">
        <f t="shared" si="0"/>
        <v>138</v>
      </c>
      <c r="B154" s="140"/>
      <c r="C154" s="50" t="s">
        <v>700</v>
      </c>
      <c r="D154" s="141"/>
      <c r="E154" s="73"/>
    </row>
    <row r="155" spans="1:5" x14ac:dyDescent="0.2">
      <c r="A155" s="125">
        <f t="shared" si="0"/>
        <v>139</v>
      </c>
      <c r="B155" s="140"/>
      <c r="C155" s="50" t="s">
        <v>696</v>
      </c>
      <c r="D155" s="141" t="s">
        <v>6</v>
      </c>
      <c r="E155" s="73">
        <v>26.7</v>
      </c>
    </row>
    <row r="156" spans="1:5" x14ac:dyDescent="0.2">
      <c r="A156" s="125">
        <f t="shared" si="0"/>
        <v>140</v>
      </c>
      <c r="B156" s="140"/>
      <c r="C156" s="50" t="s">
        <v>697</v>
      </c>
      <c r="D156" s="141" t="s">
        <v>9</v>
      </c>
      <c r="E156" s="73">
        <v>3</v>
      </c>
    </row>
    <row r="157" spans="1:5" x14ac:dyDescent="0.2">
      <c r="A157" s="125">
        <f t="shared" si="0"/>
        <v>141</v>
      </c>
      <c r="B157" s="140"/>
      <c r="C157" s="131" t="s">
        <v>702</v>
      </c>
      <c r="D157" s="109"/>
      <c r="E157" s="143"/>
    </row>
    <row r="158" spans="1:5" ht="140.25" x14ac:dyDescent="0.2">
      <c r="A158" s="135">
        <f t="shared" si="0"/>
        <v>142</v>
      </c>
      <c r="B158" s="140"/>
      <c r="C158" s="50" t="s">
        <v>701</v>
      </c>
      <c r="D158" s="109" t="s">
        <v>9</v>
      </c>
      <c r="E158" s="143">
        <v>7</v>
      </c>
    </row>
    <row r="159" spans="1:5" ht="38.25" x14ac:dyDescent="0.2">
      <c r="A159" s="135">
        <f t="shared" si="0"/>
        <v>143</v>
      </c>
      <c r="B159" s="140"/>
      <c r="C159" s="50" t="s">
        <v>703</v>
      </c>
      <c r="D159" s="109" t="s">
        <v>9</v>
      </c>
      <c r="E159" s="143">
        <v>14</v>
      </c>
    </row>
    <row r="160" spans="1:5" ht="51" x14ac:dyDescent="0.2">
      <c r="A160" s="135">
        <f t="shared" si="0"/>
        <v>144</v>
      </c>
      <c r="B160" s="140"/>
      <c r="C160" s="50" t="s">
        <v>704</v>
      </c>
      <c r="D160" s="109" t="s">
        <v>9</v>
      </c>
      <c r="E160" s="143">
        <v>7</v>
      </c>
    </row>
    <row r="161" spans="1:5" ht="38.25" x14ac:dyDescent="0.2">
      <c r="A161" s="135">
        <f t="shared" si="0"/>
        <v>145</v>
      </c>
      <c r="B161" s="145"/>
      <c r="C161" s="50" t="s">
        <v>705</v>
      </c>
      <c r="D161" s="109" t="s">
        <v>9</v>
      </c>
      <c r="E161" s="143">
        <v>7</v>
      </c>
    </row>
    <row r="162" spans="1:5" ht="331.5" x14ac:dyDescent="0.2">
      <c r="A162" s="135">
        <f t="shared" si="0"/>
        <v>146</v>
      </c>
      <c r="B162" s="140"/>
      <c r="C162" s="144" t="s">
        <v>706</v>
      </c>
      <c r="D162" s="109" t="s">
        <v>9</v>
      </c>
      <c r="E162" s="143">
        <v>7</v>
      </c>
    </row>
    <row r="163" spans="1:5" x14ac:dyDescent="0.2">
      <c r="A163" s="135">
        <f t="shared" si="0"/>
        <v>147</v>
      </c>
      <c r="B163" s="140"/>
      <c r="C163" s="50" t="s">
        <v>707</v>
      </c>
      <c r="D163" s="109" t="s">
        <v>9</v>
      </c>
      <c r="E163" s="143">
        <v>7</v>
      </c>
    </row>
    <row r="164" spans="1:5" x14ac:dyDescent="0.2">
      <c r="A164" s="135">
        <f t="shared" si="0"/>
        <v>148</v>
      </c>
      <c r="B164" s="140"/>
      <c r="C164" s="50" t="s">
        <v>708</v>
      </c>
      <c r="D164" s="109" t="s">
        <v>9</v>
      </c>
      <c r="E164" s="143">
        <v>7</v>
      </c>
    </row>
    <row r="165" spans="1:5" ht="14.45" customHeight="1" x14ac:dyDescent="0.2">
      <c r="A165" s="135">
        <f t="shared" si="0"/>
        <v>149</v>
      </c>
      <c r="B165" s="140"/>
      <c r="C165" s="50" t="s">
        <v>709</v>
      </c>
      <c r="D165" s="109" t="s">
        <v>9</v>
      </c>
      <c r="E165" s="143">
        <v>14</v>
      </c>
    </row>
    <row r="166" spans="1:5" ht="25.5" x14ac:dyDescent="0.2">
      <c r="A166" s="135">
        <f t="shared" si="0"/>
        <v>150</v>
      </c>
      <c r="B166" s="140"/>
      <c r="C166" s="50" t="s">
        <v>710</v>
      </c>
      <c r="D166" s="109" t="s">
        <v>9</v>
      </c>
      <c r="E166" s="143">
        <v>7</v>
      </c>
    </row>
    <row r="167" spans="1:5" ht="102" x14ac:dyDescent="0.2">
      <c r="A167" s="135">
        <f t="shared" si="0"/>
        <v>151</v>
      </c>
      <c r="B167" s="140"/>
      <c r="C167" s="50" t="s">
        <v>711</v>
      </c>
      <c r="D167" s="109" t="s">
        <v>9</v>
      </c>
      <c r="E167" s="143">
        <v>14</v>
      </c>
    </row>
    <row r="168" spans="1:5" ht="51" x14ac:dyDescent="0.2">
      <c r="A168" s="135">
        <f t="shared" si="0"/>
        <v>152</v>
      </c>
      <c r="B168" s="140"/>
      <c r="C168" s="50" t="s">
        <v>712</v>
      </c>
      <c r="D168" s="109" t="s">
        <v>9</v>
      </c>
      <c r="E168" s="143">
        <v>7</v>
      </c>
    </row>
    <row r="169" spans="1:5" ht="51" x14ac:dyDescent="0.2">
      <c r="A169" s="135">
        <f t="shared" si="0"/>
        <v>153</v>
      </c>
      <c r="B169" s="140"/>
      <c r="C169" s="50" t="s">
        <v>713</v>
      </c>
      <c r="D169" s="109" t="s">
        <v>9</v>
      </c>
      <c r="E169" s="143">
        <v>7</v>
      </c>
    </row>
    <row r="170" spans="1:5" ht="38.25" x14ac:dyDescent="0.2">
      <c r="A170" s="135">
        <f t="shared" si="0"/>
        <v>154</v>
      </c>
      <c r="B170" s="140"/>
      <c r="C170" s="50" t="s">
        <v>714</v>
      </c>
      <c r="D170" s="109" t="s">
        <v>9</v>
      </c>
      <c r="E170" s="143">
        <v>14</v>
      </c>
    </row>
    <row r="171" spans="1:5" ht="51" x14ac:dyDescent="0.2">
      <c r="A171" s="135">
        <f t="shared" si="0"/>
        <v>155</v>
      </c>
      <c r="B171" s="140"/>
      <c r="C171" s="50" t="s">
        <v>715</v>
      </c>
      <c r="D171" s="109" t="s">
        <v>9</v>
      </c>
      <c r="E171" s="143">
        <v>7</v>
      </c>
    </row>
    <row r="172" spans="1:5" ht="25.5" x14ac:dyDescent="0.2">
      <c r="A172" s="135">
        <f t="shared" si="0"/>
        <v>156</v>
      </c>
      <c r="B172" s="140"/>
      <c r="C172" s="50" t="s">
        <v>716</v>
      </c>
      <c r="D172" s="109" t="s">
        <v>9</v>
      </c>
      <c r="E172" s="143">
        <v>14</v>
      </c>
    </row>
    <row r="173" spans="1:5" ht="38.25" x14ac:dyDescent="0.2">
      <c r="A173" s="51">
        <f t="shared" si="0"/>
        <v>157</v>
      </c>
      <c r="B173" s="140"/>
      <c r="C173" s="50" t="s">
        <v>717</v>
      </c>
      <c r="D173" s="109" t="s">
        <v>9</v>
      </c>
      <c r="E173" s="143">
        <v>14</v>
      </c>
    </row>
  </sheetData>
  <mergeCells count="11">
    <mergeCell ref="A7:E7"/>
    <mergeCell ref="A1:E1"/>
    <mergeCell ref="A3:E3"/>
    <mergeCell ref="A2:E2"/>
    <mergeCell ref="A5:E5"/>
    <mergeCell ref="A6:E6"/>
    <mergeCell ref="A10:A11"/>
    <mergeCell ref="B10:B11"/>
    <mergeCell ref="C10:C11"/>
    <mergeCell ref="D10:D11"/>
    <mergeCell ref="E10:E11"/>
  </mergeCells>
  <phoneticPr fontId="38" type="noConversion"/>
  <pageMargins left="0.70866141732283472" right="0.70866141732283472" top="0.74803149606299213" bottom="0.74803149606299213" header="0.31496062992125984" footer="0.31496062992125984"/>
  <pageSetup paperSize="9" scale="93" fitToHeight="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47204-A89A-437C-8D00-4D0B94F661EE}">
  <sheetPr>
    <pageSetUpPr fitToPage="1"/>
  </sheetPr>
  <dimension ref="A1:E141"/>
  <sheetViews>
    <sheetView zoomScaleNormal="100" workbookViewId="0">
      <selection activeCell="G11" sqref="G11"/>
    </sheetView>
  </sheetViews>
  <sheetFormatPr defaultColWidth="9.140625" defaultRowHeight="14.25" x14ac:dyDescent="0.2"/>
  <cols>
    <col min="1" max="1" width="11.28515625" style="38" customWidth="1"/>
    <col min="2" max="2" width="6.7109375" style="38" customWidth="1"/>
    <col min="3" max="3" width="55" style="40" customWidth="1"/>
    <col min="4" max="4" width="8.140625" style="39" customWidth="1"/>
    <col min="5" max="5" width="9.5703125" style="38" customWidth="1"/>
    <col min="6" max="245" width="9.140625" style="38"/>
    <col min="246" max="246" width="11.28515625" style="38" customWidth="1"/>
    <col min="247" max="247" width="6.7109375" style="38" customWidth="1"/>
    <col min="248" max="248" width="55" style="38" customWidth="1"/>
    <col min="249" max="249" width="8.140625" style="38" customWidth="1"/>
    <col min="250" max="250" width="9.5703125" style="38" customWidth="1"/>
    <col min="251" max="251" width="6" style="38" customWidth="1"/>
    <col min="252" max="252" width="6.7109375" style="38" customWidth="1"/>
    <col min="253" max="253" width="7.28515625" style="38" customWidth="1"/>
    <col min="254" max="254" width="7.5703125" style="38" customWidth="1"/>
    <col min="255" max="255" width="7.140625" style="38" customWidth="1"/>
    <col min="256" max="256" width="8.28515625" style="38" customWidth="1"/>
    <col min="257" max="257" width="10.28515625" style="38" customWidth="1"/>
    <col min="258" max="258" width="11" style="38" customWidth="1"/>
    <col min="259" max="259" width="10.140625" style="38" customWidth="1"/>
    <col min="260" max="260" width="8.5703125" style="38" customWidth="1"/>
    <col min="261" max="261" width="10.28515625" style="38" customWidth="1"/>
    <col min="262" max="501" width="9.140625" style="38"/>
    <col min="502" max="502" width="11.28515625" style="38" customWidth="1"/>
    <col min="503" max="503" width="6.7109375" style="38" customWidth="1"/>
    <col min="504" max="504" width="55" style="38" customWidth="1"/>
    <col min="505" max="505" width="8.140625" style="38" customWidth="1"/>
    <col min="506" max="506" width="9.5703125" style="38" customWidth="1"/>
    <col min="507" max="507" width="6" style="38" customWidth="1"/>
    <col min="508" max="508" width="6.7109375" style="38" customWidth="1"/>
    <col min="509" max="509" width="7.28515625" style="38" customWidth="1"/>
    <col min="510" max="510" width="7.5703125" style="38" customWidth="1"/>
    <col min="511" max="511" width="7.140625" style="38" customWidth="1"/>
    <col min="512" max="512" width="8.28515625" style="38" customWidth="1"/>
    <col min="513" max="513" width="10.28515625" style="38" customWidth="1"/>
    <col min="514" max="514" width="11" style="38" customWidth="1"/>
    <col min="515" max="515" width="10.140625" style="38" customWidth="1"/>
    <col min="516" max="516" width="8.5703125" style="38" customWidth="1"/>
    <col min="517" max="517" width="10.28515625" style="38" customWidth="1"/>
    <col min="518" max="757" width="9.140625" style="38"/>
    <col min="758" max="758" width="11.28515625" style="38" customWidth="1"/>
    <col min="759" max="759" width="6.7109375" style="38" customWidth="1"/>
    <col min="760" max="760" width="55" style="38" customWidth="1"/>
    <col min="761" max="761" width="8.140625" style="38" customWidth="1"/>
    <col min="762" max="762" width="9.5703125" style="38" customWidth="1"/>
    <col min="763" max="763" width="6" style="38" customWidth="1"/>
    <col min="764" max="764" width="6.7109375" style="38" customWidth="1"/>
    <col min="765" max="765" width="7.28515625" style="38" customWidth="1"/>
    <col min="766" max="766" width="7.5703125" style="38" customWidth="1"/>
    <col min="767" max="767" width="7.140625" style="38" customWidth="1"/>
    <col min="768" max="768" width="8.28515625" style="38" customWidth="1"/>
    <col min="769" max="769" width="10.28515625" style="38" customWidth="1"/>
    <col min="770" max="770" width="11" style="38" customWidth="1"/>
    <col min="771" max="771" width="10.140625" style="38" customWidth="1"/>
    <col min="772" max="772" width="8.5703125" style="38" customWidth="1"/>
    <col min="773" max="773" width="10.28515625" style="38" customWidth="1"/>
    <col min="774" max="1013" width="9.140625" style="38"/>
    <col min="1014" max="1014" width="11.28515625" style="38" customWidth="1"/>
    <col min="1015" max="1015" width="6.7109375" style="38" customWidth="1"/>
    <col min="1016" max="1016" width="55" style="38" customWidth="1"/>
    <col min="1017" max="1017" width="8.140625" style="38" customWidth="1"/>
    <col min="1018" max="1018" width="9.5703125" style="38" customWidth="1"/>
    <col min="1019" max="1019" width="6" style="38" customWidth="1"/>
    <col min="1020" max="1020" width="6.7109375" style="38" customWidth="1"/>
    <col min="1021" max="1021" width="7.28515625" style="38" customWidth="1"/>
    <col min="1022" max="1022" width="7.5703125" style="38" customWidth="1"/>
    <col min="1023" max="1023" width="7.140625" style="38" customWidth="1"/>
    <col min="1024" max="1024" width="8.28515625" style="38" customWidth="1"/>
    <col min="1025" max="1025" width="10.28515625" style="38" customWidth="1"/>
    <col min="1026" max="1026" width="11" style="38" customWidth="1"/>
    <col min="1027" max="1027" width="10.140625" style="38" customWidth="1"/>
    <col min="1028" max="1028" width="8.5703125" style="38" customWidth="1"/>
    <col min="1029" max="1029" width="10.28515625" style="38" customWidth="1"/>
    <col min="1030" max="1269" width="9.140625" style="38"/>
    <col min="1270" max="1270" width="11.28515625" style="38" customWidth="1"/>
    <col min="1271" max="1271" width="6.7109375" style="38" customWidth="1"/>
    <col min="1272" max="1272" width="55" style="38" customWidth="1"/>
    <col min="1273" max="1273" width="8.140625" style="38" customWidth="1"/>
    <col min="1274" max="1274" width="9.5703125" style="38" customWidth="1"/>
    <col min="1275" max="1275" width="6" style="38" customWidth="1"/>
    <col min="1276" max="1276" width="6.7109375" style="38" customWidth="1"/>
    <col min="1277" max="1277" width="7.28515625" style="38" customWidth="1"/>
    <col min="1278" max="1278" width="7.5703125" style="38" customWidth="1"/>
    <col min="1279" max="1279" width="7.140625" style="38" customWidth="1"/>
    <col min="1280" max="1280" width="8.28515625" style="38" customWidth="1"/>
    <col min="1281" max="1281" width="10.28515625" style="38" customWidth="1"/>
    <col min="1282" max="1282" width="11" style="38" customWidth="1"/>
    <col min="1283" max="1283" width="10.140625" style="38" customWidth="1"/>
    <col min="1284" max="1284" width="8.5703125" style="38" customWidth="1"/>
    <col min="1285" max="1285" width="10.28515625" style="38" customWidth="1"/>
    <col min="1286" max="1525" width="9.140625" style="38"/>
    <col min="1526" max="1526" width="11.28515625" style="38" customWidth="1"/>
    <col min="1527" max="1527" width="6.7109375" style="38" customWidth="1"/>
    <col min="1528" max="1528" width="55" style="38" customWidth="1"/>
    <col min="1529" max="1529" width="8.140625" style="38" customWidth="1"/>
    <col min="1530" max="1530" width="9.5703125" style="38" customWidth="1"/>
    <col min="1531" max="1531" width="6" style="38" customWidth="1"/>
    <col min="1532" max="1532" width="6.7109375" style="38" customWidth="1"/>
    <col min="1533" max="1533" width="7.28515625" style="38" customWidth="1"/>
    <col min="1534" max="1534" width="7.5703125" style="38" customWidth="1"/>
    <col min="1535" max="1535" width="7.140625" style="38" customWidth="1"/>
    <col min="1536" max="1536" width="8.28515625" style="38" customWidth="1"/>
    <col min="1537" max="1537" width="10.28515625" style="38" customWidth="1"/>
    <col min="1538" max="1538" width="11" style="38" customWidth="1"/>
    <col min="1539" max="1539" width="10.140625" style="38" customWidth="1"/>
    <col min="1540" max="1540" width="8.5703125" style="38" customWidth="1"/>
    <col min="1541" max="1541" width="10.28515625" style="38" customWidth="1"/>
    <col min="1542" max="1781" width="9.140625" style="38"/>
    <col min="1782" max="1782" width="11.28515625" style="38" customWidth="1"/>
    <col min="1783" max="1783" width="6.7109375" style="38" customWidth="1"/>
    <col min="1784" max="1784" width="55" style="38" customWidth="1"/>
    <col min="1785" max="1785" width="8.140625" style="38" customWidth="1"/>
    <col min="1786" max="1786" width="9.5703125" style="38" customWidth="1"/>
    <col min="1787" max="1787" width="6" style="38" customWidth="1"/>
    <col min="1788" max="1788" width="6.7109375" style="38" customWidth="1"/>
    <col min="1789" max="1789" width="7.28515625" style="38" customWidth="1"/>
    <col min="1790" max="1790" width="7.5703125" style="38" customWidth="1"/>
    <col min="1791" max="1791" width="7.140625" style="38" customWidth="1"/>
    <col min="1792" max="1792" width="8.28515625" style="38" customWidth="1"/>
    <col min="1793" max="1793" width="10.28515625" style="38" customWidth="1"/>
    <col min="1794" max="1794" width="11" style="38" customWidth="1"/>
    <col min="1795" max="1795" width="10.140625" style="38" customWidth="1"/>
    <col min="1796" max="1796" width="8.5703125" style="38" customWidth="1"/>
    <col min="1797" max="1797" width="10.28515625" style="38" customWidth="1"/>
    <col min="1798" max="2037" width="9.140625" style="38"/>
    <col min="2038" max="2038" width="11.28515625" style="38" customWidth="1"/>
    <col min="2039" max="2039" width="6.7109375" style="38" customWidth="1"/>
    <col min="2040" max="2040" width="55" style="38" customWidth="1"/>
    <col min="2041" max="2041" width="8.140625" style="38" customWidth="1"/>
    <col min="2042" max="2042" width="9.5703125" style="38" customWidth="1"/>
    <col min="2043" max="2043" width="6" style="38" customWidth="1"/>
    <col min="2044" max="2044" width="6.7109375" style="38" customWidth="1"/>
    <col min="2045" max="2045" width="7.28515625" style="38" customWidth="1"/>
    <col min="2046" max="2046" width="7.5703125" style="38" customWidth="1"/>
    <col min="2047" max="2047" width="7.140625" style="38" customWidth="1"/>
    <col min="2048" max="2048" width="8.28515625" style="38" customWidth="1"/>
    <col min="2049" max="2049" width="10.28515625" style="38" customWidth="1"/>
    <col min="2050" max="2050" width="11" style="38" customWidth="1"/>
    <col min="2051" max="2051" width="10.140625" style="38" customWidth="1"/>
    <col min="2052" max="2052" width="8.5703125" style="38" customWidth="1"/>
    <col min="2053" max="2053" width="10.28515625" style="38" customWidth="1"/>
    <col min="2054" max="2293" width="9.140625" style="38"/>
    <col min="2294" max="2294" width="11.28515625" style="38" customWidth="1"/>
    <col min="2295" max="2295" width="6.7109375" style="38" customWidth="1"/>
    <col min="2296" max="2296" width="55" style="38" customWidth="1"/>
    <col min="2297" max="2297" width="8.140625" style="38" customWidth="1"/>
    <col min="2298" max="2298" width="9.5703125" style="38" customWidth="1"/>
    <col min="2299" max="2299" width="6" style="38" customWidth="1"/>
    <col min="2300" max="2300" width="6.7109375" style="38" customWidth="1"/>
    <col min="2301" max="2301" width="7.28515625" style="38" customWidth="1"/>
    <col min="2302" max="2302" width="7.5703125" style="38" customWidth="1"/>
    <col min="2303" max="2303" width="7.140625" style="38" customWidth="1"/>
    <col min="2304" max="2304" width="8.28515625" style="38" customWidth="1"/>
    <col min="2305" max="2305" width="10.28515625" style="38" customWidth="1"/>
    <col min="2306" max="2306" width="11" style="38" customWidth="1"/>
    <col min="2307" max="2307" width="10.140625" style="38" customWidth="1"/>
    <col min="2308" max="2308" width="8.5703125" style="38" customWidth="1"/>
    <col min="2309" max="2309" width="10.28515625" style="38" customWidth="1"/>
    <col min="2310" max="2549" width="9.140625" style="38"/>
    <col min="2550" max="2550" width="11.28515625" style="38" customWidth="1"/>
    <col min="2551" max="2551" width="6.7109375" style="38" customWidth="1"/>
    <col min="2552" max="2552" width="55" style="38" customWidth="1"/>
    <col min="2553" max="2553" width="8.140625" style="38" customWidth="1"/>
    <col min="2554" max="2554" width="9.5703125" style="38" customWidth="1"/>
    <col min="2555" max="2555" width="6" style="38" customWidth="1"/>
    <col min="2556" max="2556" width="6.7109375" style="38" customWidth="1"/>
    <col min="2557" max="2557" width="7.28515625" style="38" customWidth="1"/>
    <col min="2558" max="2558" width="7.5703125" style="38" customWidth="1"/>
    <col min="2559" max="2559" width="7.140625" style="38" customWidth="1"/>
    <col min="2560" max="2560" width="8.28515625" style="38" customWidth="1"/>
    <col min="2561" max="2561" width="10.28515625" style="38" customWidth="1"/>
    <col min="2562" max="2562" width="11" style="38" customWidth="1"/>
    <col min="2563" max="2563" width="10.140625" style="38" customWidth="1"/>
    <col min="2564" max="2564" width="8.5703125" style="38" customWidth="1"/>
    <col min="2565" max="2565" width="10.28515625" style="38" customWidth="1"/>
    <col min="2566" max="2805" width="9.140625" style="38"/>
    <col min="2806" max="2806" width="11.28515625" style="38" customWidth="1"/>
    <col min="2807" max="2807" width="6.7109375" style="38" customWidth="1"/>
    <col min="2808" max="2808" width="55" style="38" customWidth="1"/>
    <col min="2809" max="2809" width="8.140625" style="38" customWidth="1"/>
    <col min="2810" max="2810" width="9.5703125" style="38" customWidth="1"/>
    <col min="2811" max="2811" width="6" style="38" customWidth="1"/>
    <col min="2812" max="2812" width="6.7109375" style="38" customWidth="1"/>
    <col min="2813" max="2813" width="7.28515625" style="38" customWidth="1"/>
    <col min="2814" max="2814" width="7.5703125" style="38" customWidth="1"/>
    <col min="2815" max="2815" width="7.140625" style="38" customWidth="1"/>
    <col min="2816" max="2816" width="8.28515625" style="38" customWidth="1"/>
    <col min="2817" max="2817" width="10.28515625" style="38" customWidth="1"/>
    <col min="2818" max="2818" width="11" style="38" customWidth="1"/>
    <col min="2819" max="2819" width="10.140625" style="38" customWidth="1"/>
    <col min="2820" max="2820" width="8.5703125" style="38" customWidth="1"/>
    <col min="2821" max="2821" width="10.28515625" style="38" customWidth="1"/>
    <col min="2822" max="3061" width="9.140625" style="38"/>
    <col min="3062" max="3062" width="11.28515625" style="38" customWidth="1"/>
    <col min="3063" max="3063" width="6.7109375" style="38" customWidth="1"/>
    <col min="3064" max="3064" width="55" style="38" customWidth="1"/>
    <col min="3065" max="3065" width="8.140625" style="38" customWidth="1"/>
    <col min="3066" max="3066" width="9.5703125" style="38" customWidth="1"/>
    <col min="3067" max="3067" width="6" style="38" customWidth="1"/>
    <col min="3068" max="3068" width="6.7109375" style="38" customWidth="1"/>
    <col min="3069" max="3069" width="7.28515625" style="38" customWidth="1"/>
    <col min="3070" max="3070" width="7.5703125" style="38" customWidth="1"/>
    <col min="3071" max="3071" width="7.140625" style="38" customWidth="1"/>
    <col min="3072" max="3072" width="8.28515625" style="38" customWidth="1"/>
    <col min="3073" max="3073" width="10.28515625" style="38" customWidth="1"/>
    <col min="3074" max="3074" width="11" style="38" customWidth="1"/>
    <col min="3075" max="3075" width="10.140625" style="38" customWidth="1"/>
    <col min="3076" max="3076" width="8.5703125" style="38" customWidth="1"/>
    <col min="3077" max="3077" width="10.28515625" style="38" customWidth="1"/>
    <col min="3078" max="3317" width="9.140625" style="38"/>
    <col min="3318" max="3318" width="11.28515625" style="38" customWidth="1"/>
    <col min="3319" max="3319" width="6.7109375" style="38" customWidth="1"/>
    <col min="3320" max="3320" width="55" style="38" customWidth="1"/>
    <col min="3321" max="3321" width="8.140625" style="38" customWidth="1"/>
    <col min="3322" max="3322" width="9.5703125" style="38" customWidth="1"/>
    <col min="3323" max="3323" width="6" style="38" customWidth="1"/>
    <col min="3324" max="3324" width="6.7109375" style="38" customWidth="1"/>
    <col min="3325" max="3325" width="7.28515625" style="38" customWidth="1"/>
    <col min="3326" max="3326" width="7.5703125" style="38" customWidth="1"/>
    <col min="3327" max="3327" width="7.140625" style="38" customWidth="1"/>
    <col min="3328" max="3328" width="8.28515625" style="38" customWidth="1"/>
    <col min="3329" max="3329" width="10.28515625" style="38" customWidth="1"/>
    <col min="3330" max="3330" width="11" style="38" customWidth="1"/>
    <col min="3331" max="3331" width="10.140625" style="38" customWidth="1"/>
    <col min="3332" max="3332" width="8.5703125" style="38" customWidth="1"/>
    <col min="3333" max="3333" width="10.28515625" style="38" customWidth="1"/>
    <col min="3334" max="3573" width="9.140625" style="38"/>
    <col min="3574" max="3574" width="11.28515625" style="38" customWidth="1"/>
    <col min="3575" max="3575" width="6.7109375" style="38" customWidth="1"/>
    <col min="3576" max="3576" width="55" style="38" customWidth="1"/>
    <col min="3577" max="3577" width="8.140625" style="38" customWidth="1"/>
    <col min="3578" max="3578" width="9.5703125" style="38" customWidth="1"/>
    <col min="3579" max="3579" width="6" style="38" customWidth="1"/>
    <col min="3580" max="3580" width="6.7109375" style="38" customWidth="1"/>
    <col min="3581" max="3581" width="7.28515625" style="38" customWidth="1"/>
    <col min="3582" max="3582" width="7.5703125" style="38" customWidth="1"/>
    <col min="3583" max="3583" width="7.140625" style="38" customWidth="1"/>
    <col min="3584" max="3584" width="8.28515625" style="38" customWidth="1"/>
    <col min="3585" max="3585" width="10.28515625" style="38" customWidth="1"/>
    <col min="3586" max="3586" width="11" style="38" customWidth="1"/>
    <col min="3587" max="3587" width="10.140625" style="38" customWidth="1"/>
    <col min="3588" max="3588" width="8.5703125" style="38" customWidth="1"/>
    <col min="3589" max="3589" width="10.28515625" style="38" customWidth="1"/>
    <col min="3590" max="3829" width="9.140625" style="38"/>
    <col min="3830" max="3830" width="11.28515625" style="38" customWidth="1"/>
    <col min="3831" max="3831" width="6.7109375" style="38" customWidth="1"/>
    <col min="3832" max="3832" width="55" style="38" customWidth="1"/>
    <col min="3833" max="3833" width="8.140625" style="38" customWidth="1"/>
    <col min="3834" max="3834" width="9.5703125" style="38" customWidth="1"/>
    <col min="3835" max="3835" width="6" style="38" customWidth="1"/>
    <col min="3836" max="3836" width="6.7109375" style="38" customWidth="1"/>
    <col min="3837" max="3837" width="7.28515625" style="38" customWidth="1"/>
    <col min="3838" max="3838" width="7.5703125" style="38" customWidth="1"/>
    <col min="3839" max="3839" width="7.140625" style="38" customWidth="1"/>
    <col min="3840" max="3840" width="8.28515625" style="38" customWidth="1"/>
    <col min="3841" max="3841" width="10.28515625" style="38" customWidth="1"/>
    <col min="3842" max="3842" width="11" style="38" customWidth="1"/>
    <col min="3843" max="3843" width="10.140625" style="38" customWidth="1"/>
    <col min="3844" max="3844" width="8.5703125" style="38" customWidth="1"/>
    <col min="3845" max="3845" width="10.28515625" style="38" customWidth="1"/>
    <col min="3846" max="4085" width="9.140625" style="38"/>
    <col min="4086" max="4086" width="11.28515625" style="38" customWidth="1"/>
    <col min="4087" max="4087" width="6.7109375" style="38" customWidth="1"/>
    <col min="4088" max="4088" width="55" style="38" customWidth="1"/>
    <col min="4089" max="4089" width="8.140625" style="38" customWidth="1"/>
    <col min="4090" max="4090" width="9.5703125" style="38" customWidth="1"/>
    <col min="4091" max="4091" width="6" style="38" customWidth="1"/>
    <col min="4092" max="4092" width="6.7109375" style="38" customWidth="1"/>
    <col min="4093" max="4093" width="7.28515625" style="38" customWidth="1"/>
    <col min="4094" max="4094" width="7.5703125" style="38" customWidth="1"/>
    <col min="4095" max="4095" width="7.140625" style="38" customWidth="1"/>
    <col min="4096" max="4096" width="8.28515625" style="38" customWidth="1"/>
    <col min="4097" max="4097" width="10.28515625" style="38" customWidth="1"/>
    <col min="4098" max="4098" width="11" style="38" customWidth="1"/>
    <col min="4099" max="4099" width="10.140625" style="38" customWidth="1"/>
    <col min="4100" max="4100" width="8.5703125" style="38" customWidth="1"/>
    <col min="4101" max="4101" width="10.28515625" style="38" customWidth="1"/>
    <col min="4102" max="4341" width="9.140625" style="38"/>
    <col min="4342" max="4342" width="11.28515625" style="38" customWidth="1"/>
    <col min="4343" max="4343" width="6.7109375" style="38" customWidth="1"/>
    <col min="4344" max="4344" width="55" style="38" customWidth="1"/>
    <col min="4345" max="4345" width="8.140625" style="38" customWidth="1"/>
    <col min="4346" max="4346" width="9.5703125" style="38" customWidth="1"/>
    <col min="4347" max="4347" width="6" style="38" customWidth="1"/>
    <col min="4348" max="4348" width="6.7109375" style="38" customWidth="1"/>
    <col min="4349" max="4349" width="7.28515625" style="38" customWidth="1"/>
    <col min="4350" max="4350" width="7.5703125" style="38" customWidth="1"/>
    <col min="4351" max="4351" width="7.140625" style="38" customWidth="1"/>
    <col min="4352" max="4352" width="8.28515625" style="38" customWidth="1"/>
    <col min="4353" max="4353" width="10.28515625" style="38" customWidth="1"/>
    <col min="4354" max="4354" width="11" style="38" customWidth="1"/>
    <col min="4355" max="4355" width="10.140625" style="38" customWidth="1"/>
    <col min="4356" max="4356" width="8.5703125" style="38" customWidth="1"/>
    <col min="4357" max="4357" width="10.28515625" style="38" customWidth="1"/>
    <col min="4358" max="4597" width="9.140625" style="38"/>
    <col min="4598" max="4598" width="11.28515625" style="38" customWidth="1"/>
    <col min="4599" max="4599" width="6.7109375" style="38" customWidth="1"/>
    <col min="4600" max="4600" width="55" style="38" customWidth="1"/>
    <col min="4601" max="4601" width="8.140625" style="38" customWidth="1"/>
    <col min="4602" max="4602" width="9.5703125" style="38" customWidth="1"/>
    <col min="4603" max="4603" width="6" style="38" customWidth="1"/>
    <col min="4604" max="4604" width="6.7109375" style="38" customWidth="1"/>
    <col min="4605" max="4605" width="7.28515625" style="38" customWidth="1"/>
    <col min="4606" max="4606" width="7.5703125" style="38" customWidth="1"/>
    <col min="4607" max="4607" width="7.140625" style="38" customWidth="1"/>
    <col min="4608" max="4608" width="8.28515625" style="38" customWidth="1"/>
    <col min="4609" max="4609" width="10.28515625" style="38" customWidth="1"/>
    <col min="4610" max="4610" width="11" style="38" customWidth="1"/>
    <col min="4611" max="4611" width="10.140625" style="38" customWidth="1"/>
    <col min="4612" max="4612" width="8.5703125" style="38" customWidth="1"/>
    <col min="4613" max="4613" width="10.28515625" style="38" customWidth="1"/>
    <col min="4614" max="4853" width="9.140625" style="38"/>
    <col min="4854" max="4854" width="11.28515625" style="38" customWidth="1"/>
    <col min="4855" max="4855" width="6.7109375" style="38" customWidth="1"/>
    <col min="4856" max="4856" width="55" style="38" customWidth="1"/>
    <col min="4857" max="4857" width="8.140625" style="38" customWidth="1"/>
    <col min="4858" max="4858" width="9.5703125" style="38" customWidth="1"/>
    <col min="4859" max="4859" width="6" style="38" customWidth="1"/>
    <col min="4860" max="4860" width="6.7109375" style="38" customWidth="1"/>
    <col min="4861" max="4861" width="7.28515625" style="38" customWidth="1"/>
    <col min="4862" max="4862" width="7.5703125" style="38" customWidth="1"/>
    <col min="4863" max="4863" width="7.140625" style="38" customWidth="1"/>
    <col min="4864" max="4864" width="8.28515625" style="38" customWidth="1"/>
    <col min="4865" max="4865" width="10.28515625" style="38" customWidth="1"/>
    <col min="4866" max="4866" width="11" style="38" customWidth="1"/>
    <col min="4867" max="4867" width="10.140625" style="38" customWidth="1"/>
    <col min="4868" max="4868" width="8.5703125" style="38" customWidth="1"/>
    <col min="4869" max="4869" width="10.28515625" style="38" customWidth="1"/>
    <col min="4870" max="5109" width="9.140625" style="38"/>
    <col min="5110" max="5110" width="11.28515625" style="38" customWidth="1"/>
    <col min="5111" max="5111" width="6.7109375" style="38" customWidth="1"/>
    <col min="5112" max="5112" width="55" style="38" customWidth="1"/>
    <col min="5113" max="5113" width="8.140625" style="38" customWidth="1"/>
    <col min="5114" max="5114" width="9.5703125" style="38" customWidth="1"/>
    <col min="5115" max="5115" width="6" style="38" customWidth="1"/>
    <col min="5116" max="5116" width="6.7109375" style="38" customWidth="1"/>
    <col min="5117" max="5117" width="7.28515625" style="38" customWidth="1"/>
    <col min="5118" max="5118" width="7.5703125" style="38" customWidth="1"/>
    <col min="5119" max="5119" width="7.140625" style="38" customWidth="1"/>
    <col min="5120" max="5120" width="8.28515625" style="38" customWidth="1"/>
    <col min="5121" max="5121" width="10.28515625" style="38" customWidth="1"/>
    <col min="5122" max="5122" width="11" style="38" customWidth="1"/>
    <col min="5123" max="5123" width="10.140625" style="38" customWidth="1"/>
    <col min="5124" max="5124" width="8.5703125" style="38" customWidth="1"/>
    <col min="5125" max="5125" width="10.28515625" style="38" customWidth="1"/>
    <col min="5126" max="5365" width="9.140625" style="38"/>
    <col min="5366" max="5366" width="11.28515625" style="38" customWidth="1"/>
    <col min="5367" max="5367" width="6.7109375" style="38" customWidth="1"/>
    <col min="5368" max="5368" width="55" style="38" customWidth="1"/>
    <col min="5369" max="5369" width="8.140625" style="38" customWidth="1"/>
    <col min="5370" max="5370" width="9.5703125" style="38" customWidth="1"/>
    <col min="5371" max="5371" width="6" style="38" customWidth="1"/>
    <col min="5372" max="5372" width="6.7109375" style="38" customWidth="1"/>
    <col min="5373" max="5373" width="7.28515625" style="38" customWidth="1"/>
    <col min="5374" max="5374" width="7.5703125" style="38" customWidth="1"/>
    <col min="5375" max="5375" width="7.140625" style="38" customWidth="1"/>
    <col min="5376" max="5376" width="8.28515625" style="38" customWidth="1"/>
    <col min="5377" max="5377" width="10.28515625" style="38" customWidth="1"/>
    <col min="5378" max="5378" width="11" style="38" customWidth="1"/>
    <col min="5379" max="5379" width="10.140625" style="38" customWidth="1"/>
    <col min="5380" max="5380" width="8.5703125" style="38" customWidth="1"/>
    <col min="5381" max="5381" width="10.28515625" style="38" customWidth="1"/>
    <col min="5382" max="5621" width="9.140625" style="38"/>
    <col min="5622" max="5622" width="11.28515625" style="38" customWidth="1"/>
    <col min="5623" max="5623" width="6.7109375" style="38" customWidth="1"/>
    <col min="5624" max="5624" width="55" style="38" customWidth="1"/>
    <col min="5625" max="5625" width="8.140625" style="38" customWidth="1"/>
    <col min="5626" max="5626" width="9.5703125" style="38" customWidth="1"/>
    <col min="5627" max="5627" width="6" style="38" customWidth="1"/>
    <col min="5628" max="5628" width="6.7109375" style="38" customWidth="1"/>
    <col min="5629" max="5629" width="7.28515625" style="38" customWidth="1"/>
    <col min="5630" max="5630" width="7.5703125" style="38" customWidth="1"/>
    <col min="5631" max="5631" width="7.140625" style="38" customWidth="1"/>
    <col min="5632" max="5632" width="8.28515625" style="38" customWidth="1"/>
    <col min="5633" max="5633" width="10.28515625" style="38" customWidth="1"/>
    <col min="5634" max="5634" width="11" style="38" customWidth="1"/>
    <col min="5635" max="5635" width="10.140625" style="38" customWidth="1"/>
    <col min="5636" max="5636" width="8.5703125" style="38" customWidth="1"/>
    <col min="5637" max="5637" width="10.28515625" style="38" customWidth="1"/>
    <col min="5638" max="5877" width="9.140625" style="38"/>
    <col min="5878" max="5878" width="11.28515625" style="38" customWidth="1"/>
    <col min="5879" max="5879" width="6.7109375" style="38" customWidth="1"/>
    <col min="5880" max="5880" width="55" style="38" customWidth="1"/>
    <col min="5881" max="5881" width="8.140625" style="38" customWidth="1"/>
    <col min="5882" max="5882" width="9.5703125" style="38" customWidth="1"/>
    <col min="5883" max="5883" width="6" style="38" customWidth="1"/>
    <col min="5884" max="5884" width="6.7109375" style="38" customWidth="1"/>
    <col min="5885" max="5885" width="7.28515625" style="38" customWidth="1"/>
    <col min="5886" max="5886" width="7.5703125" style="38" customWidth="1"/>
    <col min="5887" max="5887" width="7.140625" style="38" customWidth="1"/>
    <col min="5888" max="5888" width="8.28515625" style="38" customWidth="1"/>
    <col min="5889" max="5889" width="10.28515625" style="38" customWidth="1"/>
    <col min="5890" max="5890" width="11" style="38" customWidth="1"/>
    <col min="5891" max="5891" width="10.140625" style="38" customWidth="1"/>
    <col min="5892" max="5892" width="8.5703125" style="38" customWidth="1"/>
    <col min="5893" max="5893" width="10.28515625" style="38" customWidth="1"/>
    <col min="5894" max="6133" width="9.140625" style="38"/>
    <col min="6134" max="6134" width="11.28515625" style="38" customWidth="1"/>
    <col min="6135" max="6135" width="6.7109375" style="38" customWidth="1"/>
    <col min="6136" max="6136" width="55" style="38" customWidth="1"/>
    <col min="6137" max="6137" width="8.140625" style="38" customWidth="1"/>
    <col min="6138" max="6138" width="9.5703125" style="38" customWidth="1"/>
    <col min="6139" max="6139" width="6" style="38" customWidth="1"/>
    <col min="6140" max="6140" width="6.7109375" style="38" customWidth="1"/>
    <col min="6141" max="6141" width="7.28515625" style="38" customWidth="1"/>
    <col min="6142" max="6142" width="7.5703125" style="38" customWidth="1"/>
    <col min="6143" max="6143" width="7.140625" style="38" customWidth="1"/>
    <col min="6144" max="6144" width="8.28515625" style="38" customWidth="1"/>
    <col min="6145" max="6145" width="10.28515625" style="38" customWidth="1"/>
    <col min="6146" max="6146" width="11" style="38" customWidth="1"/>
    <col min="6147" max="6147" width="10.140625" style="38" customWidth="1"/>
    <col min="6148" max="6148" width="8.5703125" style="38" customWidth="1"/>
    <col min="6149" max="6149" width="10.28515625" style="38" customWidth="1"/>
    <col min="6150" max="6389" width="9.140625" style="38"/>
    <col min="6390" max="6390" width="11.28515625" style="38" customWidth="1"/>
    <col min="6391" max="6391" width="6.7109375" style="38" customWidth="1"/>
    <col min="6392" max="6392" width="55" style="38" customWidth="1"/>
    <col min="6393" max="6393" width="8.140625" style="38" customWidth="1"/>
    <col min="6394" max="6394" width="9.5703125" style="38" customWidth="1"/>
    <col min="6395" max="6395" width="6" style="38" customWidth="1"/>
    <col min="6396" max="6396" width="6.7109375" style="38" customWidth="1"/>
    <col min="6397" max="6397" width="7.28515625" style="38" customWidth="1"/>
    <col min="6398" max="6398" width="7.5703125" style="38" customWidth="1"/>
    <col min="6399" max="6399" width="7.140625" style="38" customWidth="1"/>
    <col min="6400" max="6400" width="8.28515625" style="38" customWidth="1"/>
    <col min="6401" max="6401" width="10.28515625" style="38" customWidth="1"/>
    <col min="6402" max="6402" width="11" style="38" customWidth="1"/>
    <col min="6403" max="6403" width="10.140625" style="38" customWidth="1"/>
    <col min="6404" max="6404" width="8.5703125" style="38" customWidth="1"/>
    <col min="6405" max="6405" width="10.28515625" style="38" customWidth="1"/>
    <col min="6406" max="6645" width="9.140625" style="38"/>
    <col min="6646" max="6646" width="11.28515625" style="38" customWidth="1"/>
    <col min="6647" max="6647" width="6.7109375" style="38" customWidth="1"/>
    <col min="6648" max="6648" width="55" style="38" customWidth="1"/>
    <col min="6649" max="6649" width="8.140625" style="38" customWidth="1"/>
    <col min="6650" max="6650" width="9.5703125" style="38" customWidth="1"/>
    <col min="6651" max="6651" width="6" style="38" customWidth="1"/>
    <col min="6652" max="6652" width="6.7109375" style="38" customWidth="1"/>
    <col min="6653" max="6653" width="7.28515625" style="38" customWidth="1"/>
    <col min="6654" max="6654" width="7.5703125" style="38" customWidth="1"/>
    <col min="6655" max="6655" width="7.140625" style="38" customWidth="1"/>
    <col min="6656" max="6656" width="8.28515625" style="38" customWidth="1"/>
    <col min="6657" max="6657" width="10.28515625" style="38" customWidth="1"/>
    <col min="6658" max="6658" width="11" style="38" customWidth="1"/>
    <col min="6659" max="6659" width="10.140625" style="38" customWidth="1"/>
    <col min="6660" max="6660" width="8.5703125" style="38" customWidth="1"/>
    <col min="6661" max="6661" width="10.28515625" style="38" customWidth="1"/>
    <col min="6662" max="6901" width="9.140625" style="38"/>
    <col min="6902" max="6902" width="11.28515625" style="38" customWidth="1"/>
    <col min="6903" max="6903" width="6.7109375" style="38" customWidth="1"/>
    <col min="6904" max="6904" width="55" style="38" customWidth="1"/>
    <col min="6905" max="6905" width="8.140625" style="38" customWidth="1"/>
    <col min="6906" max="6906" width="9.5703125" style="38" customWidth="1"/>
    <col min="6907" max="6907" width="6" style="38" customWidth="1"/>
    <col min="6908" max="6908" width="6.7109375" style="38" customWidth="1"/>
    <col min="6909" max="6909" width="7.28515625" style="38" customWidth="1"/>
    <col min="6910" max="6910" width="7.5703125" style="38" customWidth="1"/>
    <col min="6911" max="6911" width="7.140625" style="38" customWidth="1"/>
    <col min="6912" max="6912" width="8.28515625" style="38" customWidth="1"/>
    <col min="6913" max="6913" width="10.28515625" style="38" customWidth="1"/>
    <col min="6914" max="6914" width="11" style="38" customWidth="1"/>
    <col min="6915" max="6915" width="10.140625" style="38" customWidth="1"/>
    <col min="6916" max="6916" width="8.5703125" style="38" customWidth="1"/>
    <col min="6917" max="6917" width="10.28515625" style="38" customWidth="1"/>
    <col min="6918" max="7157" width="9.140625" style="38"/>
    <col min="7158" max="7158" width="11.28515625" style="38" customWidth="1"/>
    <col min="7159" max="7159" width="6.7109375" style="38" customWidth="1"/>
    <col min="7160" max="7160" width="55" style="38" customWidth="1"/>
    <col min="7161" max="7161" width="8.140625" style="38" customWidth="1"/>
    <col min="7162" max="7162" width="9.5703125" style="38" customWidth="1"/>
    <col min="7163" max="7163" width="6" style="38" customWidth="1"/>
    <col min="7164" max="7164" width="6.7109375" style="38" customWidth="1"/>
    <col min="7165" max="7165" width="7.28515625" style="38" customWidth="1"/>
    <col min="7166" max="7166" width="7.5703125" style="38" customWidth="1"/>
    <col min="7167" max="7167" width="7.140625" style="38" customWidth="1"/>
    <col min="7168" max="7168" width="8.28515625" style="38" customWidth="1"/>
    <col min="7169" max="7169" width="10.28515625" style="38" customWidth="1"/>
    <col min="7170" max="7170" width="11" style="38" customWidth="1"/>
    <col min="7171" max="7171" width="10.140625" style="38" customWidth="1"/>
    <col min="7172" max="7172" width="8.5703125" style="38" customWidth="1"/>
    <col min="7173" max="7173" width="10.28515625" style="38" customWidth="1"/>
    <col min="7174" max="7413" width="9.140625" style="38"/>
    <col min="7414" max="7414" width="11.28515625" style="38" customWidth="1"/>
    <col min="7415" max="7415" width="6.7109375" style="38" customWidth="1"/>
    <col min="7416" max="7416" width="55" style="38" customWidth="1"/>
    <col min="7417" max="7417" width="8.140625" style="38" customWidth="1"/>
    <col min="7418" max="7418" width="9.5703125" style="38" customWidth="1"/>
    <col min="7419" max="7419" width="6" style="38" customWidth="1"/>
    <col min="7420" max="7420" width="6.7109375" style="38" customWidth="1"/>
    <col min="7421" max="7421" width="7.28515625" style="38" customWidth="1"/>
    <col min="7422" max="7422" width="7.5703125" style="38" customWidth="1"/>
    <col min="7423" max="7423" width="7.140625" style="38" customWidth="1"/>
    <col min="7424" max="7424" width="8.28515625" style="38" customWidth="1"/>
    <col min="7425" max="7425" width="10.28515625" style="38" customWidth="1"/>
    <col min="7426" max="7426" width="11" style="38" customWidth="1"/>
    <col min="7427" max="7427" width="10.140625" style="38" customWidth="1"/>
    <col min="7428" max="7428" width="8.5703125" style="38" customWidth="1"/>
    <col min="7429" max="7429" width="10.28515625" style="38" customWidth="1"/>
    <col min="7430" max="7669" width="9.140625" style="38"/>
    <col min="7670" max="7670" width="11.28515625" style="38" customWidth="1"/>
    <col min="7671" max="7671" width="6.7109375" style="38" customWidth="1"/>
    <col min="7672" max="7672" width="55" style="38" customWidth="1"/>
    <col min="7673" max="7673" width="8.140625" style="38" customWidth="1"/>
    <col min="7674" max="7674" width="9.5703125" style="38" customWidth="1"/>
    <col min="7675" max="7675" width="6" style="38" customWidth="1"/>
    <col min="7676" max="7676" width="6.7109375" style="38" customWidth="1"/>
    <col min="7677" max="7677" width="7.28515625" style="38" customWidth="1"/>
    <col min="7678" max="7678" width="7.5703125" style="38" customWidth="1"/>
    <col min="7679" max="7679" width="7.140625" style="38" customWidth="1"/>
    <col min="7680" max="7680" width="8.28515625" style="38" customWidth="1"/>
    <col min="7681" max="7681" width="10.28515625" style="38" customWidth="1"/>
    <col min="7682" max="7682" width="11" style="38" customWidth="1"/>
    <col min="7683" max="7683" width="10.140625" style="38" customWidth="1"/>
    <col min="7684" max="7684" width="8.5703125" style="38" customWidth="1"/>
    <col min="7685" max="7685" width="10.28515625" style="38" customWidth="1"/>
    <col min="7686" max="7925" width="9.140625" style="38"/>
    <col min="7926" max="7926" width="11.28515625" style="38" customWidth="1"/>
    <col min="7927" max="7927" width="6.7109375" style="38" customWidth="1"/>
    <col min="7928" max="7928" width="55" style="38" customWidth="1"/>
    <col min="7929" max="7929" width="8.140625" style="38" customWidth="1"/>
    <col min="7930" max="7930" width="9.5703125" style="38" customWidth="1"/>
    <col min="7931" max="7931" width="6" style="38" customWidth="1"/>
    <col min="7932" max="7932" width="6.7109375" style="38" customWidth="1"/>
    <col min="7933" max="7933" width="7.28515625" style="38" customWidth="1"/>
    <col min="7934" max="7934" width="7.5703125" style="38" customWidth="1"/>
    <col min="7935" max="7935" width="7.140625" style="38" customWidth="1"/>
    <col min="7936" max="7936" width="8.28515625" style="38" customWidth="1"/>
    <col min="7937" max="7937" width="10.28515625" style="38" customWidth="1"/>
    <col min="7938" max="7938" width="11" style="38" customWidth="1"/>
    <col min="7939" max="7939" width="10.140625" style="38" customWidth="1"/>
    <col min="7940" max="7940" width="8.5703125" style="38" customWidth="1"/>
    <col min="7941" max="7941" width="10.28515625" style="38" customWidth="1"/>
    <col min="7942" max="8181" width="9.140625" style="38"/>
    <col min="8182" max="8182" width="11.28515625" style="38" customWidth="1"/>
    <col min="8183" max="8183" width="6.7109375" style="38" customWidth="1"/>
    <col min="8184" max="8184" width="55" style="38" customWidth="1"/>
    <col min="8185" max="8185" width="8.140625" style="38" customWidth="1"/>
    <col min="8186" max="8186" width="9.5703125" style="38" customWidth="1"/>
    <col min="8187" max="8187" width="6" style="38" customWidth="1"/>
    <col min="8188" max="8188" width="6.7109375" style="38" customWidth="1"/>
    <col min="8189" max="8189" width="7.28515625" style="38" customWidth="1"/>
    <col min="8190" max="8190" width="7.5703125" style="38" customWidth="1"/>
    <col min="8191" max="8191" width="7.140625" style="38" customWidth="1"/>
    <col min="8192" max="8192" width="8.28515625" style="38" customWidth="1"/>
    <col min="8193" max="8193" width="10.28515625" style="38" customWidth="1"/>
    <col min="8194" max="8194" width="11" style="38" customWidth="1"/>
    <col min="8195" max="8195" width="10.140625" style="38" customWidth="1"/>
    <col min="8196" max="8196" width="8.5703125" style="38" customWidth="1"/>
    <col min="8197" max="8197" width="10.28515625" style="38" customWidth="1"/>
    <col min="8198" max="8437" width="9.140625" style="38"/>
    <col min="8438" max="8438" width="11.28515625" style="38" customWidth="1"/>
    <col min="8439" max="8439" width="6.7109375" style="38" customWidth="1"/>
    <col min="8440" max="8440" width="55" style="38" customWidth="1"/>
    <col min="8441" max="8441" width="8.140625" style="38" customWidth="1"/>
    <col min="8442" max="8442" width="9.5703125" style="38" customWidth="1"/>
    <col min="8443" max="8443" width="6" style="38" customWidth="1"/>
    <col min="8444" max="8444" width="6.7109375" style="38" customWidth="1"/>
    <col min="8445" max="8445" width="7.28515625" style="38" customWidth="1"/>
    <col min="8446" max="8446" width="7.5703125" style="38" customWidth="1"/>
    <col min="8447" max="8447" width="7.140625" style="38" customWidth="1"/>
    <col min="8448" max="8448" width="8.28515625" style="38" customWidth="1"/>
    <col min="8449" max="8449" width="10.28515625" style="38" customWidth="1"/>
    <col min="8450" max="8450" width="11" style="38" customWidth="1"/>
    <col min="8451" max="8451" width="10.140625" style="38" customWidth="1"/>
    <col min="8452" max="8452" width="8.5703125" style="38" customWidth="1"/>
    <col min="8453" max="8453" width="10.28515625" style="38" customWidth="1"/>
    <col min="8454" max="8693" width="9.140625" style="38"/>
    <col min="8694" max="8694" width="11.28515625" style="38" customWidth="1"/>
    <col min="8695" max="8695" width="6.7109375" style="38" customWidth="1"/>
    <col min="8696" max="8696" width="55" style="38" customWidth="1"/>
    <col min="8697" max="8697" width="8.140625" style="38" customWidth="1"/>
    <col min="8698" max="8698" width="9.5703125" style="38" customWidth="1"/>
    <col min="8699" max="8699" width="6" style="38" customWidth="1"/>
    <col min="8700" max="8700" width="6.7109375" style="38" customWidth="1"/>
    <col min="8701" max="8701" width="7.28515625" style="38" customWidth="1"/>
    <col min="8702" max="8702" width="7.5703125" style="38" customWidth="1"/>
    <col min="8703" max="8703" width="7.140625" style="38" customWidth="1"/>
    <col min="8704" max="8704" width="8.28515625" style="38" customWidth="1"/>
    <col min="8705" max="8705" width="10.28515625" style="38" customWidth="1"/>
    <col min="8706" max="8706" width="11" style="38" customWidth="1"/>
    <col min="8707" max="8707" width="10.140625" style="38" customWidth="1"/>
    <col min="8708" max="8708" width="8.5703125" style="38" customWidth="1"/>
    <col min="8709" max="8709" width="10.28515625" style="38" customWidth="1"/>
    <col min="8710" max="8949" width="9.140625" style="38"/>
    <col min="8950" max="8950" width="11.28515625" style="38" customWidth="1"/>
    <col min="8951" max="8951" width="6.7109375" style="38" customWidth="1"/>
    <col min="8952" max="8952" width="55" style="38" customWidth="1"/>
    <col min="8953" max="8953" width="8.140625" style="38" customWidth="1"/>
    <col min="8954" max="8954" width="9.5703125" style="38" customWidth="1"/>
    <col min="8955" max="8955" width="6" style="38" customWidth="1"/>
    <col min="8956" max="8956" width="6.7109375" style="38" customWidth="1"/>
    <col min="8957" max="8957" width="7.28515625" style="38" customWidth="1"/>
    <col min="8958" max="8958" width="7.5703125" style="38" customWidth="1"/>
    <col min="8959" max="8959" width="7.140625" style="38" customWidth="1"/>
    <col min="8960" max="8960" width="8.28515625" style="38" customWidth="1"/>
    <col min="8961" max="8961" width="10.28515625" style="38" customWidth="1"/>
    <col min="8962" max="8962" width="11" style="38" customWidth="1"/>
    <col min="8963" max="8963" width="10.140625" style="38" customWidth="1"/>
    <col min="8964" max="8964" width="8.5703125" style="38" customWidth="1"/>
    <col min="8965" max="8965" width="10.28515625" style="38" customWidth="1"/>
    <col min="8966" max="9205" width="9.140625" style="38"/>
    <col min="9206" max="9206" width="11.28515625" style="38" customWidth="1"/>
    <col min="9207" max="9207" width="6.7109375" style="38" customWidth="1"/>
    <col min="9208" max="9208" width="55" style="38" customWidth="1"/>
    <col min="9209" max="9209" width="8.140625" style="38" customWidth="1"/>
    <col min="9210" max="9210" width="9.5703125" style="38" customWidth="1"/>
    <col min="9211" max="9211" width="6" style="38" customWidth="1"/>
    <col min="9212" max="9212" width="6.7109375" style="38" customWidth="1"/>
    <col min="9213" max="9213" width="7.28515625" style="38" customWidth="1"/>
    <col min="9214" max="9214" width="7.5703125" style="38" customWidth="1"/>
    <col min="9215" max="9215" width="7.140625" style="38" customWidth="1"/>
    <col min="9216" max="9216" width="8.28515625" style="38" customWidth="1"/>
    <col min="9217" max="9217" width="10.28515625" style="38" customWidth="1"/>
    <col min="9218" max="9218" width="11" style="38" customWidth="1"/>
    <col min="9219" max="9219" width="10.140625" style="38" customWidth="1"/>
    <col min="9220" max="9220" width="8.5703125" style="38" customWidth="1"/>
    <col min="9221" max="9221" width="10.28515625" style="38" customWidth="1"/>
    <col min="9222" max="9461" width="9.140625" style="38"/>
    <col min="9462" max="9462" width="11.28515625" style="38" customWidth="1"/>
    <col min="9463" max="9463" width="6.7109375" style="38" customWidth="1"/>
    <col min="9464" max="9464" width="55" style="38" customWidth="1"/>
    <col min="9465" max="9465" width="8.140625" style="38" customWidth="1"/>
    <col min="9466" max="9466" width="9.5703125" style="38" customWidth="1"/>
    <col min="9467" max="9467" width="6" style="38" customWidth="1"/>
    <col min="9468" max="9468" width="6.7109375" style="38" customWidth="1"/>
    <col min="9469" max="9469" width="7.28515625" style="38" customWidth="1"/>
    <col min="9470" max="9470" width="7.5703125" style="38" customWidth="1"/>
    <col min="9471" max="9471" width="7.140625" style="38" customWidth="1"/>
    <col min="9472" max="9472" width="8.28515625" style="38" customWidth="1"/>
    <col min="9473" max="9473" width="10.28515625" style="38" customWidth="1"/>
    <col min="9474" max="9474" width="11" style="38" customWidth="1"/>
    <col min="9475" max="9475" width="10.140625" style="38" customWidth="1"/>
    <col min="9476" max="9476" width="8.5703125" style="38" customWidth="1"/>
    <col min="9477" max="9477" width="10.28515625" style="38" customWidth="1"/>
    <col min="9478" max="9717" width="9.140625" style="38"/>
    <col min="9718" max="9718" width="11.28515625" style="38" customWidth="1"/>
    <col min="9719" max="9719" width="6.7109375" style="38" customWidth="1"/>
    <col min="9720" max="9720" width="55" style="38" customWidth="1"/>
    <col min="9721" max="9721" width="8.140625" style="38" customWidth="1"/>
    <col min="9722" max="9722" width="9.5703125" style="38" customWidth="1"/>
    <col min="9723" max="9723" width="6" style="38" customWidth="1"/>
    <col min="9724" max="9724" width="6.7109375" style="38" customWidth="1"/>
    <col min="9725" max="9725" width="7.28515625" style="38" customWidth="1"/>
    <col min="9726" max="9726" width="7.5703125" style="38" customWidth="1"/>
    <col min="9727" max="9727" width="7.140625" style="38" customWidth="1"/>
    <col min="9728" max="9728" width="8.28515625" style="38" customWidth="1"/>
    <col min="9729" max="9729" width="10.28515625" style="38" customWidth="1"/>
    <col min="9730" max="9730" width="11" style="38" customWidth="1"/>
    <col min="9731" max="9731" width="10.140625" style="38" customWidth="1"/>
    <col min="9732" max="9732" width="8.5703125" style="38" customWidth="1"/>
    <col min="9733" max="9733" width="10.28515625" style="38" customWidth="1"/>
    <col min="9734" max="9973" width="9.140625" style="38"/>
    <col min="9974" max="9974" width="11.28515625" style="38" customWidth="1"/>
    <col min="9975" max="9975" width="6.7109375" style="38" customWidth="1"/>
    <col min="9976" max="9976" width="55" style="38" customWidth="1"/>
    <col min="9977" max="9977" width="8.140625" style="38" customWidth="1"/>
    <col min="9978" max="9978" width="9.5703125" style="38" customWidth="1"/>
    <col min="9979" max="9979" width="6" style="38" customWidth="1"/>
    <col min="9980" max="9980" width="6.7109375" style="38" customWidth="1"/>
    <col min="9981" max="9981" width="7.28515625" style="38" customWidth="1"/>
    <col min="9982" max="9982" width="7.5703125" style="38" customWidth="1"/>
    <col min="9983" max="9983" width="7.140625" style="38" customWidth="1"/>
    <col min="9984" max="9984" width="8.28515625" style="38" customWidth="1"/>
    <col min="9985" max="9985" width="10.28515625" style="38" customWidth="1"/>
    <col min="9986" max="9986" width="11" style="38" customWidth="1"/>
    <col min="9987" max="9987" width="10.140625" style="38" customWidth="1"/>
    <col min="9988" max="9988" width="8.5703125" style="38" customWidth="1"/>
    <col min="9989" max="9989" width="10.28515625" style="38" customWidth="1"/>
    <col min="9990" max="10229" width="9.140625" style="38"/>
    <col min="10230" max="10230" width="11.28515625" style="38" customWidth="1"/>
    <col min="10231" max="10231" width="6.7109375" style="38" customWidth="1"/>
    <col min="10232" max="10232" width="55" style="38" customWidth="1"/>
    <col min="10233" max="10233" width="8.140625" style="38" customWidth="1"/>
    <col min="10234" max="10234" width="9.5703125" style="38" customWidth="1"/>
    <col min="10235" max="10235" width="6" style="38" customWidth="1"/>
    <col min="10236" max="10236" width="6.7109375" style="38" customWidth="1"/>
    <col min="10237" max="10237" width="7.28515625" style="38" customWidth="1"/>
    <col min="10238" max="10238" width="7.5703125" style="38" customWidth="1"/>
    <col min="10239" max="10239" width="7.140625" style="38" customWidth="1"/>
    <col min="10240" max="10240" width="8.28515625" style="38" customWidth="1"/>
    <col min="10241" max="10241" width="10.28515625" style="38" customWidth="1"/>
    <col min="10242" max="10242" width="11" style="38" customWidth="1"/>
    <col min="10243" max="10243" width="10.140625" style="38" customWidth="1"/>
    <col min="10244" max="10244" width="8.5703125" style="38" customWidth="1"/>
    <col min="10245" max="10245" width="10.28515625" style="38" customWidth="1"/>
    <col min="10246" max="10485" width="9.140625" style="38"/>
    <col min="10486" max="10486" width="11.28515625" style="38" customWidth="1"/>
    <col min="10487" max="10487" width="6.7109375" style="38" customWidth="1"/>
    <col min="10488" max="10488" width="55" style="38" customWidth="1"/>
    <col min="10489" max="10489" width="8.140625" style="38" customWidth="1"/>
    <col min="10490" max="10490" width="9.5703125" style="38" customWidth="1"/>
    <col min="10491" max="10491" width="6" style="38" customWidth="1"/>
    <col min="10492" max="10492" width="6.7109375" style="38" customWidth="1"/>
    <col min="10493" max="10493" width="7.28515625" style="38" customWidth="1"/>
    <col min="10494" max="10494" width="7.5703125" style="38" customWidth="1"/>
    <col min="10495" max="10495" width="7.140625" style="38" customWidth="1"/>
    <col min="10496" max="10496" width="8.28515625" style="38" customWidth="1"/>
    <col min="10497" max="10497" width="10.28515625" style="38" customWidth="1"/>
    <col min="10498" max="10498" width="11" style="38" customWidth="1"/>
    <col min="10499" max="10499" width="10.140625" style="38" customWidth="1"/>
    <col min="10500" max="10500" width="8.5703125" style="38" customWidth="1"/>
    <col min="10501" max="10501" width="10.28515625" style="38" customWidth="1"/>
    <col min="10502" max="10741" width="9.140625" style="38"/>
    <col min="10742" max="10742" width="11.28515625" style="38" customWidth="1"/>
    <col min="10743" max="10743" width="6.7109375" style="38" customWidth="1"/>
    <col min="10744" max="10744" width="55" style="38" customWidth="1"/>
    <col min="10745" max="10745" width="8.140625" style="38" customWidth="1"/>
    <col min="10746" max="10746" width="9.5703125" style="38" customWidth="1"/>
    <col min="10747" max="10747" width="6" style="38" customWidth="1"/>
    <col min="10748" max="10748" width="6.7109375" style="38" customWidth="1"/>
    <col min="10749" max="10749" width="7.28515625" style="38" customWidth="1"/>
    <col min="10750" max="10750" width="7.5703125" style="38" customWidth="1"/>
    <col min="10751" max="10751" width="7.140625" style="38" customWidth="1"/>
    <col min="10752" max="10752" width="8.28515625" style="38" customWidth="1"/>
    <col min="10753" max="10753" width="10.28515625" style="38" customWidth="1"/>
    <col min="10754" max="10754" width="11" style="38" customWidth="1"/>
    <col min="10755" max="10755" width="10.140625" style="38" customWidth="1"/>
    <col min="10756" max="10756" width="8.5703125" style="38" customWidth="1"/>
    <col min="10757" max="10757" width="10.28515625" style="38" customWidth="1"/>
    <col min="10758" max="10997" width="9.140625" style="38"/>
    <col min="10998" max="10998" width="11.28515625" style="38" customWidth="1"/>
    <col min="10999" max="10999" width="6.7109375" style="38" customWidth="1"/>
    <col min="11000" max="11000" width="55" style="38" customWidth="1"/>
    <col min="11001" max="11001" width="8.140625" style="38" customWidth="1"/>
    <col min="11002" max="11002" width="9.5703125" style="38" customWidth="1"/>
    <col min="11003" max="11003" width="6" style="38" customWidth="1"/>
    <col min="11004" max="11004" width="6.7109375" style="38" customWidth="1"/>
    <col min="11005" max="11005" width="7.28515625" style="38" customWidth="1"/>
    <col min="11006" max="11006" width="7.5703125" style="38" customWidth="1"/>
    <col min="11007" max="11007" width="7.140625" style="38" customWidth="1"/>
    <col min="11008" max="11008" width="8.28515625" style="38" customWidth="1"/>
    <col min="11009" max="11009" width="10.28515625" style="38" customWidth="1"/>
    <col min="11010" max="11010" width="11" style="38" customWidth="1"/>
    <col min="11011" max="11011" width="10.140625" style="38" customWidth="1"/>
    <col min="11012" max="11012" width="8.5703125" style="38" customWidth="1"/>
    <col min="11013" max="11013" width="10.28515625" style="38" customWidth="1"/>
    <col min="11014" max="11253" width="9.140625" style="38"/>
    <col min="11254" max="11254" width="11.28515625" style="38" customWidth="1"/>
    <col min="11255" max="11255" width="6.7109375" style="38" customWidth="1"/>
    <col min="11256" max="11256" width="55" style="38" customWidth="1"/>
    <col min="11257" max="11257" width="8.140625" style="38" customWidth="1"/>
    <col min="11258" max="11258" width="9.5703125" style="38" customWidth="1"/>
    <col min="11259" max="11259" width="6" style="38" customWidth="1"/>
    <col min="11260" max="11260" width="6.7109375" style="38" customWidth="1"/>
    <col min="11261" max="11261" width="7.28515625" style="38" customWidth="1"/>
    <col min="11262" max="11262" width="7.5703125" style="38" customWidth="1"/>
    <col min="11263" max="11263" width="7.140625" style="38" customWidth="1"/>
    <col min="11264" max="11264" width="8.28515625" style="38" customWidth="1"/>
    <col min="11265" max="11265" width="10.28515625" style="38" customWidth="1"/>
    <col min="11266" max="11266" width="11" style="38" customWidth="1"/>
    <col min="11267" max="11267" width="10.140625" style="38" customWidth="1"/>
    <col min="11268" max="11268" width="8.5703125" style="38" customWidth="1"/>
    <col min="11269" max="11269" width="10.28515625" style="38" customWidth="1"/>
    <col min="11270" max="11509" width="9.140625" style="38"/>
    <col min="11510" max="11510" width="11.28515625" style="38" customWidth="1"/>
    <col min="11511" max="11511" width="6.7109375" style="38" customWidth="1"/>
    <col min="11512" max="11512" width="55" style="38" customWidth="1"/>
    <col min="11513" max="11513" width="8.140625" style="38" customWidth="1"/>
    <col min="11514" max="11514" width="9.5703125" style="38" customWidth="1"/>
    <col min="11515" max="11515" width="6" style="38" customWidth="1"/>
    <col min="11516" max="11516" width="6.7109375" style="38" customWidth="1"/>
    <col min="11517" max="11517" width="7.28515625" style="38" customWidth="1"/>
    <col min="11518" max="11518" width="7.5703125" style="38" customWidth="1"/>
    <col min="11519" max="11519" width="7.140625" style="38" customWidth="1"/>
    <col min="11520" max="11520" width="8.28515625" style="38" customWidth="1"/>
    <col min="11521" max="11521" width="10.28515625" style="38" customWidth="1"/>
    <col min="11522" max="11522" width="11" style="38" customWidth="1"/>
    <col min="11523" max="11523" width="10.140625" style="38" customWidth="1"/>
    <col min="11524" max="11524" width="8.5703125" style="38" customWidth="1"/>
    <col min="11525" max="11525" width="10.28515625" style="38" customWidth="1"/>
    <col min="11526" max="11765" width="9.140625" style="38"/>
    <col min="11766" max="11766" width="11.28515625" style="38" customWidth="1"/>
    <col min="11767" max="11767" width="6.7109375" style="38" customWidth="1"/>
    <col min="11768" max="11768" width="55" style="38" customWidth="1"/>
    <col min="11769" max="11769" width="8.140625" style="38" customWidth="1"/>
    <col min="11770" max="11770" width="9.5703125" style="38" customWidth="1"/>
    <col min="11771" max="11771" width="6" style="38" customWidth="1"/>
    <col min="11772" max="11772" width="6.7109375" style="38" customWidth="1"/>
    <col min="11773" max="11773" width="7.28515625" style="38" customWidth="1"/>
    <col min="11774" max="11774" width="7.5703125" style="38" customWidth="1"/>
    <col min="11775" max="11775" width="7.140625" style="38" customWidth="1"/>
    <col min="11776" max="11776" width="8.28515625" style="38" customWidth="1"/>
    <col min="11777" max="11777" width="10.28515625" style="38" customWidth="1"/>
    <col min="11778" max="11778" width="11" style="38" customWidth="1"/>
    <col min="11779" max="11779" width="10.140625" style="38" customWidth="1"/>
    <col min="11780" max="11780" width="8.5703125" style="38" customWidth="1"/>
    <col min="11781" max="11781" width="10.28515625" style="38" customWidth="1"/>
    <col min="11782" max="12021" width="9.140625" style="38"/>
    <col min="12022" max="12022" width="11.28515625" style="38" customWidth="1"/>
    <col min="12023" max="12023" width="6.7109375" style="38" customWidth="1"/>
    <col min="12024" max="12024" width="55" style="38" customWidth="1"/>
    <col min="12025" max="12025" width="8.140625" style="38" customWidth="1"/>
    <col min="12026" max="12026" width="9.5703125" style="38" customWidth="1"/>
    <col min="12027" max="12027" width="6" style="38" customWidth="1"/>
    <col min="12028" max="12028" width="6.7109375" style="38" customWidth="1"/>
    <col min="12029" max="12029" width="7.28515625" style="38" customWidth="1"/>
    <col min="12030" max="12030" width="7.5703125" style="38" customWidth="1"/>
    <col min="12031" max="12031" width="7.140625" style="38" customWidth="1"/>
    <col min="12032" max="12032" width="8.28515625" style="38" customWidth="1"/>
    <col min="12033" max="12033" width="10.28515625" style="38" customWidth="1"/>
    <col min="12034" max="12034" width="11" style="38" customWidth="1"/>
    <col min="12035" max="12035" width="10.140625" style="38" customWidth="1"/>
    <col min="12036" max="12036" width="8.5703125" style="38" customWidth="1"/>
    <col min="12037" max="12037" width="10.28515625" style="38" customWidth="1"/>
    <col min="12038" max="12277" width="9.140625" style="38"/>
    <col min="12278" max="12278" width="11.28515625" style="38" customWidth="1"/>
    <col min="12279" max="12279" width="6.7109375" style="38" customWidth="1"/>
    <col min="12280" max="12280" width="55" style="38" customWidth="1"/>
    <col min="12281" max="12281" width="8.140625" style="38" customWidth="1"/>
    <col min="12282" max="12282" width="9.5703125" style="38" customWidth="1"/>
    <col min="12283" max="12283" width="6" style="38" customWidth="1"/>
    <col min="12284" max="12284" width="6.7109375" style="38" customWidth="1"/>
    <col min="12285" max="12285" width="7.28515625" style="38" customWidth="1"/>
    <col min="12286" max="12286" width="7.5703125" style="38" customWidth="1"/>
    <col min="12287" max="12287" width="7.140625" style="38" customWidth="1"/>
    <col min="12288" max="12288" width="8.28515625" style="38" customWidth="1"/>
    <col min="12289" max="12289" width="10.28515625" style="38" customWidth="1"/>
    <col min="12290" max="12290" width="11" style="38" customWidth="1"/>
    <col min="12291" max="12291" width="10.140625" style="38" customWidth="1"/>
    <col min="12292" max="12292" width="8.5703125" style="38" customWidth="1"/>
    <col min="12293" max="12293" width="10.28515625" style="38" customWidth="1"/>
    <col min="12294" max="12533" width="9.140625" style="38"/>
    <col min="12534" max="12534" width="11.28515625" style="38" customWidth="1"/>
    <col min="12535" max="12535" width="6.7109375" style="38" customWidth="1"/>
    <col min="12536" max="12536" width="55" style="38" customWidth="1"/>
    <col min="12537" max="12537" width="8.140625" style="38" customWidth="1"/>
    <col min="12538" max="12538" width="9.5703125" style="38" customWidth="1"/>
    <col min="12539" max="12539" width="6" style="38" customWidth="1"/>
    <col min="12540" max="12540" width="6.7109375" style="38" customWidth="1"/>
    <col min="12541" max="12541" width="7.28515625" style="38" customWidth="1"/>
    <col min="12542" max="12542" width="7.5703125" style="38" customWidth="1"/>
    <col min="12543" max="12543" width="7.140625" style="38" customWidth="1"/>
    <col min="12544" max="12544" width="8.28515625" style="38" customWidth="1"/>
    <col min="12545" max="12545" width="10.28515625" style="38" customWidth="1"/>
    <col min="12546" max="12546" width="11" style="38" customWidth="1"/>
    <col min="12547" max="12547" width="10.140625" style="38" customWidth="1"/>
    <col min="12548" max="12548" width="8.5703125" style="38" customWidth="1"/>
    <col min="12549" max="12549" width="10.28515625" style="38" customWidth="1"/>
    <col min="12550" max="12789" width="9.140625" style="38"/>
    <col min="12790" max="12790" width="11.28515625" style="38" customWidth="1"/>
    <col min="12791" max="12791" width="6.7109375" style="38" customWidth="1"/>
    <col min="12792" max="12792" width="55" style="38" customWidth="1"/>
    <col min="12793" max="12793" width="8.140625" style="38" customWidth="1"/>
    <col min="12794" max="12794" width="9.5703125" style="38" customWidth="1"/>
    <col min="12795" max="12795" width="6" style="38" customWidth="1"/>
    <col min="12796" max="12796" width="6.7109375" style="38" customWidth="1"/>
    <col min="12797" max="12797" width="7.28515625" style="38" customWidth="1"/>
    <col min="12798" max="12798" width="7.5703125" style="38" customWidth="1"/>
    <col min="12799" max="12799" width="7.140625" style="38" customWidth="1"/>
    <col min="12800" max="12800" width="8.28515625" style="38" customWidth="1"/>
    <col min="12801" max="12801" width="10.28515625" style="38" customWidth="1"/>
    <col min="12802" max="12802" width="11" style="38" customWidth="1"/>
    <col min="12803" max="12803" width="10.140625" style="38" customWidth="1"/>
    <col min="12804" max="12804" width="8.5703125" style="38" customWidth="1"/>
    <col min="12805" max="12805" width="10.28515625" style="38" customWidth="1"/>
    <col min="12806" max="13045" width="9.140625" style="38"/>
    <col min="13046" max="13046" width="11.28515625" style="38" customWidth="1"/>
    <col min="13047" max="13047" width="6.7109375" style="38" customWidth="1"/>
    <col min="13048" max="13048" width="55" style="38" customWidth="1"/>
    <col min="13049" max="13049" width="8.140625" style="38" customWidth="1"/>
    <col min="13050" max="13050" width="9.5703125" style="38" customWidth="1"/>
    <col min="13051" max="13051" width="6" style="38" customWidth="1"/>
    <col min="13052" max="13052" width="6.7109375" style="38" customWidth="1"/>
    <col min="13053" max="13053" width="7.28515625" style="38" customWidth="1"/>
    <col min="13054" max="13054" width="7.5703125" style="38" customWidth="1"/>
    <col min="13055" max="13055" width="7.140625" style="38" customWidth="1"/>
    <col min="13056" max="13056" width="8.28515625" style="38" customWidth="1"/>
    <col min="13057" max="13057" width="10.28515625" style="38" customWidth="1"/>
    <col min="13058" max="13058" width="11" style="38" customWidth="1"/>
    <col min="13059" max="13059" width="10.140625" style="38" customWidth="1"/>
    <col min="13060" max="13060" width="8.5703125" style="38" customWidth="1"/>
    <col min="13061" max="13061" width="10.28515625" style="38" customWidth="1"/>
    <col min="13062" max="13301" width="9.140625" style="38"/>
    <col min="13302" max="13302" width="11.28515625" style="38" customWidth="1"/>
    <col min="13303" max="13303" width="6.7109375" style="38" customWidth="1"/>
    <col min="13304" max="13304" width="55" style="38" customWidth="1"/>
    <col min="13305" max="13305" width="8.140625" style="38" customWidth="1"/>
    <col min="13306" max="13306" width="9.5703125" style="38" customWidth="1"/>
    <col min="13307" max="13307" width="6" style="38" customWidth="1"/>
    <col min="13308" max="13308" width="6.7109375" style="38" customWidth="1"/>
    <col min="13309" max="13309" width="7.28515625" style="38" customWidth="1"/>
    <col min="13310" max="13310" width="7.5703125" style="38" customWidth="1"/>
    <col min="13311" max="13311" width="7.140625" style="38" customWidth="1"/>
    <col min="13312" max="13312" width="8.28515625" style="38" customWidth="1"/>
    <col min="13313" max="13313" width="10.28515625" style="38" customWidth="1"/>
    <col min="13314" max="13314" width="11" style="38" customWidth="1"/>
    <col min="13315" max="13315" width="10.140625" style="38" customWidth="1"/>
    <col min="13316" max="13316" width="8.5703125" style="38" customWidth="1"/>
    <col min="13317" max="13317" width="10.28515625" style="38" customWidth="1"/>
    <col min="13318" max="13557" width="9.140625" style="38"/>
    <col min="13558" max="13558" width="11.28515625" style="38" customWidth="1"/>
    <col min="13559" max="13559" width="6.7109375" style="38" customWidth="1"/>
    <col min="13560" max="13560" width="55" style="38" customWidth="1"/>
    <col min="13561" max="13561" width="8.140625" style="38" customWidth="1"/>
    <col min="13562" max="13562" width="9.5703125" style="38" customWidth="1"/>
    <col min="13563" max="13563" width="6" style="38" customWidth="1"/>
    <col min="13564" max="13564" width="6.7109375" style="38" customWidth="1"/>
    <col min="13565" max="13565" width="7.28515625" style="38" customWidth="1"/>
    <col min="13566" max="13566" width="7.5703125" style="38" customWidth="1"/>
    <col min="13567" max="13567" width="7.140625" style="38" customWidth="1"/>
    <col min="13568" max="13568" width="8.28515625" style="38" customWidth="1"/>
    <col min="13569" max="13569" width="10.28515625" style="38" customWidth="1"/>
    <col min="13570" max="13570" width="11" style="38" customWidth="1"/>
    <col min="13571" max="13571" width="10.140625" style="38" customWidth="1"/>
    <col min="13572" max="13572" width="8.5703125" style="38" customWidth="1"/>
    <col min="13573" max="13573" width="10.28515625" style="38" customWidth="1"/>
    <col min="13574" max="13813" width="9.140625" style="38"/>
    <col min="13814" max="13814" width="11.28515625" style="38" customWidth="1"/>
    <col min="13815" max="13815" width="6.7109375" style="38" customWidth="1"/>
    <col min="13816" max="13816" width="55" style="38" customWidth="1"/>
    <col min="13817" max="13817" width="8.140625" style="38" customWidth="1"/>
    <col min="13818" max="13818" width="9.5703125" style="38" customWidth="1"/>
    <col min="13819" max="13819" width="6" style="38" customWidth="1"/>
    <col min="13820" max="13820" width="6.7109375" style="38" customWidth="1"/>
    <col min="13821" max="13821" width="7.28515625" style="38" customWidth="1"/>
    <col min="13822" max="13822" width="7.5703125" style="38" customWidth="1"/>
    <col min="13823" max="13823" width="7.140625" style="38" customWidth="1"/>
    <col min="13824" max="13824" width="8.28515625" style="38" customWidth="1"/>
    <col min="13825" max="13825" width="10.28515625" style="38" customWidth="1"/>
    <col min="13826" max="13826" width="11" style="38" customWidth="1"/>
    <col min="13827" max="13827" width="10.140625" style="38" customWidth="1"/>
    <col min="13828" max="13828" width="8.5703125" style="38" customWidth="1"/>
    <col min="13829" max="13829" width="10.28515625" style="38" customWidth="1"/>
    <col min="13830" max="14069" width="9.140625" style="38"/>
    <col min="14070" max="14070" width="11.28515625" style="38" customWidth="1"/>
    <col min="14071" max="14071" width="6.7109375" style="38" customWidth="1"/>
    <col min="14072" max="14072" width="55" style="38" customWidth="1"/>
    <col min="14073" max="14073" width="8.140625" style="38" customWidth="1"/>
    <col min="14074" max="14074" width="9.5703125" style="38" customWidth="1"/>
    <col min="14075" max="14075" width="6" style="38" customWidth="1"/>
    <col min="14076" max="14076" width="6.7109375" style="38" customWidth="1"/>
    <col min="14077" max="14077" width="7.28515625" style="38" customWidth="1"/>
    <col min="14078" max="14078" width="7.5703125" style="38" customWidth="1"/>
    <col min="14079" max="14079" width="7.140625" style="38" customWidth="1"/>
    <col min="14080" max="14080" width="8.28515625" style="38" customWidth="1"/>
    <col min="14081" max="14081" width="10.28515625" style="38" customWidth="1"/>
    <col min="14082" max="14082" width="11" style="38" customWidth="1"/>
    <col min="14083" max="14083" width="10.140625" style="38" customWidth="1"/>
    <col min="14084" max="14084" width="8.5703125" style="38" customWidth="1"/>
    <col min="14085" max="14085" width="10.28515625" style="38" customWidth="1"/>
    <col min="14086" max="14325" width="9.140625" style="38"/>
    <col min="14326" max="14326" width="11.28515625" style="38" customWidth="1"/>
    <col min="14327" max="14327" width="6.7109375" style="38" customWidth="1"/>
    <col min="14328" max="14328" width="55" style="38" customWidth="1"/>
    <col min="14329" max="14329" width="8.140625" style="38" customWidth="1"/>
    <col min="14330" max="14330" width="9.5703125" style="38" customWidth="1"/>
    <col min="14331" max="14331" width="6" style="38" customWidth="1"/>
    <col min="14332" max="14332" width="6.7109375" style="38" customWidth="1"/>
    <col min="14333" max="14333" width="7.28515625" style="38" customWidth="1"/>
    <col min="14334" max="14334" width="7.5703125" style="38" customWidth="1"/>
    <col min="14335" max="14335" width="7.140625" style="38" customWidth="1"/>
    <col min="14336" max="14336" width="8.28515625" style="38" customWidth="1"/>
    <col min="14337" max="14337" width="10.28515625" style="38" customWidth="1"/>
    <col min="14338" max="14338" width="11" style="38" customWidth="1"/>
    <col min="14339" max="14339" width="10.140625" style="38" customWidth="1"/>
    <col min="14340" max="14340" width="8.5703125" style="38" customWidth="1"/>
    <col min="14341" max="14341" width="10.28515625" style="38" customWidth="1"/>
    <col min="14342" max="14581" width="9.140625" style="38"/>
    <col min="14582" max="14582" width="11.28515625" style="38" customWidth="1"/>
    <col min="14583" max="14583" width="6.7109375" style="38" customWidth="1"/>
    <col min="14584" max="14584" width="55" style="38" customWidth="1"/>
    <col min="14585" max="14585" width="8.140625" style="38" customWidth="1"/>
    <col min="14586" max="14586" width="9.5703125" style="38" customWidth="1"/>
    <col min="14587" max="14587" width="6" style="38" customWidth="1"/>
    <col min="14588" max="14588" width="6.7109375" style="38" customWidth="1"/>
    <col min="14589" max="14589" width="7.28515625" style="38" customWidth="1"/>
    <col min="14590" max="14590" width="7.5703125" style="38" customWidth="1"/>
    <col min="14591" max="14591" width="7.140625" style="38" customWidth="1"/>
    <col min="14592" max="14592" width="8.28515625" style="38" customWidth="1"/>
    <col min="14593" max="14593" width="10.28515625" style="38" customWidth="1"/>
    <col min="14594" max="14594" width="11" style="38" customWidth="1"/>
    <col min="14595" max="14595" width="10.140625" style="38" customWidth="1"/>
    <col min="14596" max="14596" width="8.5703125" style="38" customWidth="1"/>
    <col min="14597" max="14597" width="10.28515625" style="38" customWidth="1"/>
    <col min="14598" max="14837" width="9.140625" style="38"/>
    <col min="14838" max="14838" width="11.28515625" style="38" customWidth="1"/>
    <col min="14839" max="14839" width="6.7109375" style="38" customWidth="1"/>
    <col min="14840" max="14840" width="55" style="38" customWidth="1"/>
    <col min="14841" max="14841" width="8.140625" style="38" customWidth="1"/>
    <col min="14842" max="14842" width="9.5703125" style="38" customWidth="1"/>
    <col min="14843" max="14843" width="6" style="38" customWidth="1"/>
    <col min="14844" max="14844" width="6.7109375" style="38" customWidth="1"/>
    <col min="14845" max="14845" width="7.28515625" style="38" customWidth="1"/>
    <col min="14846" max="14846" width="7.5703125" style="38" customWidth="1"/>
    <col min="14847" max="14847" width="7.140625" style="38" customWidth="1"/>
    <col min="14848" max="14848" width="8.28515625" style="38" customWidth="1"/>
    <col min="14849" max="14849" width="10.28515625" style="38" customWidth="1"/>
    <col min="14850" max="14850" width="11" style="38" customWidth="1"/>
    <col min="14851" max="14851" width="10.140625" style="38" customWidth="1"/>
    <col min="14852" max="14852" width="8.5703125" style="38" customWidth="1"/>
    <col min="14853" max="14853" width="10.28515625" style="38" customWidth="1"/>
    <col min="14854" max="15093" width="9.140625" style="38"/>
    <col min="15094" max="15094" width="11.28515625" style="38" customWidth="1"/>
    <col min="15095" max="15095" width="6.7109375" style="38" customWidth="1"/>
    <col min="15096" max="15096" width="55" style="38" customWidth="1"/>
    <col min="15097" max="15097" width="8.140625" style="38" customWidth="1"/>
    <col min="15098" max="15098" width="9.5703125" style="38" customWidth="1"/>
    <col min="15099" max="15099" width="6" style="38" customWidth="1"/>
    <col min="15100" max="15100" width="6.7109375" style="38" customWidth="1"/>
    <col min="15101" max="15101" width="7.28515625" style="38" customWidth="1"/>
    <col min="15102" max="15102" width="7.5703125" style="38" customWidth="1"/>
    <col min="15103" max="15103" width="7.140625" style="38" customWidth="1"/>
    <col min="15104" max="15104" width="8.28515625" style="38" customWidth="1"/>
    <col min="15105" max="15105" width="10.28515625" style="38" customWidth="1"/>
    <col min="15106" max="15106" width="11" style="38" customWidth="1"/>
    <col min="15107" max="15107" width="10.140625" style="38" customWidth="1"/>
    <col min="15108" max="15108" width="8.5703125" style="38" customWidth="1"/>
    <col min="15109" max="15109" width="10.28515625" style="38" customWidth="1"/>
    <col min="15110" max="15349" width="9.140625" style="38"/>
    <col min="15350" max="15350" width="11.28515625" style="38" customWidth="1"/>
    <col min="15351" max="15351" width="6.7109375" style="38" customWidth="1"/>
    <col min="15352" max="15352" width="55" style="38" customWidth="1"/>
    <col min="15353" max="15353" width="8.140625" style="38" customWidth="1"/>
    <col min="15354" max="15354" width="9.5703125" style="38" customWidth="1"/>
    <col min="15355" max="15355" width="6" style="38" customWidth="1"/>
    <col min="15356" max="15356" width="6.7109375" style="38" customWidth="1"/>
    <col min="15357" max="15357" width="7.28515625" style="38" customWidth="1"/>
    <col min="15358" max="15358" width="7.5703125" style="38" customWidth="1"/>
    <col min="15359" max="15359" width="7.140625" style="38" customWidth="1"/>
    <col min="15360" max="15360" width="8.28515625" style="38" customWidth="1"/>
    <col min="15361" max="15361" width="10.28515625" style="38" customWidth="1"/>
    <col min="15362" max="15362" width="11" style="38" customWidth="1"/>
    <col min="15363" max="15363" width="10.140625" style="38" customWidth="1"/>
    <col min="15364" max="15364" width="8.5703125" style="38" customWidth="1"/>
    <col min="15365" max="15365" width="10.28515625" style="38" customWidth="1"/>
    <col min="15366" max="15605" width="9.140625" style="38"/>
    <col min="15606" max="15606" width="11.28515625" style="38" customWidth="1"/>
    <col min="15607" max="15607" width="6.7109375" style="38" customWidth="1"/>
    <col min="15608" max="15608" width="55" style="38" customWidth="1"/>
    <col min="15609" max="15609" width="8.140625" style="38" customWidth="1"/>
    <col min="15610" max="15610" width="9.5703125" style="38" customWidth="1"/>
    <col min="15611" max="15611" width="6" style="38" customWidth="1"/>
    <col min="15612" max="15612" width="6.7109375" style="38" customWidth="1"/>
    <col min="15613" max="15613" width="7.28515625" style="38" customWidth="1"/>
    <col min="15614" max="15614" width="7.5703125" style="38" customWidth="1"/>
    <col min="15615" max="15615" width="7.140625" style="38" customWidth="1"/>
    <col min="15616" max="15616" width="8.28515625" style="38" customWidth="1"/>
    <col min="15617" max="15617" width="10.28515625" style="38" customWidth="1"/>
    <col min="15618" max="15618" width="11" style="38" customWidth="1"/>
    <col min="15619" max="15619" width="10.140625" style="38" customWidth="1"/>
    <col min="15620" max="15620" width="8.5703125" style="38" customWidth="1"/>
    <col min="15621" max="15621" width="10.28515625" style="38" customWidth="1"/>
    <col min="15622" max="15861" width="9.140625" style="38"/>
    <col min="15862" max="15862" width="11.28515625" style="38" customWidth="1"/>
    <col min="15863" max="15863" width="6.7109375" style="38" customWidth="1"/>
    <col min="15864" max="15864" width="55" style="38" customWidth="1"/>
    <col min="15865" max="15865" width="8.140625" style="38" customWidth="1"/>
    <col min="15866" max="15866" width="9.5703125" style="38" customWidth="1"/>
    <col min="15867" max="15867" width="6" style="38" customWidth="1"/>
    <col min="15868" max="15868" width="6.7109375" style="38" customWidth="1"/>
    <col min="15869" max="15869" width="7.28515625" style="38" customWidth="1"/>
    <col min="15870" max="15870" width="7.5703125" style="38" customWidth="1"/>
    <col min="15871" max="15871" width="7.140625" style="38" customWidth="1"/>
    <col min="15872" max="15872" width="8.28515625" style="38" customWidth="1"/>
    <col min="15873" max="15873" width="10.28515625" style="38" customWidth="1"/>
    <col min="15874" max="15874" width="11" style="38" customWidth="1"/>
    <col min="15875" max="15875" width="10.140625" style="38" customWidth="1"/>
    <col min="15876" max="15876" width="8.5703125" style="38" customWidth="1"/>
    <col min="15877" max="15877" width="10.28515625" style="38" customWidth="1"/>
    <col min="15878" max="16117" width="9.140625" style="38"/>
    <col min="16118" max="16118" width="11.28515625" style="38" customWidth="1"/>
    <col min="16119" max="16119" width="6.7109375" style="38" customWidth="1"/>
    <col min="16120" max="16120" width="55" style="38" customWidth="1"/>
    <col min="16121" max="16121" width="8.140625" style="38" customWidth="1"/>
    <col min="16122" max="16122" width="9.5703125" style="38" customWidth="1"/>
    <col min="16123" max="16123" width="6" style="38" customWidth="1"/>
    <col min="16124" max="16124" width="6.7109375" style="38" customWidth="1"/>
    <col min="16125" max="16125" width="7.28515625" style="38" customWidth="1"/>
    <col min="16126" max="16126" width="7.5703125" style="38" customWidth="1"/>
    <col min="16127" max="16127" width="7.140625" style="38" customWidth="1"/>
    <col min="16128" max="16128" width="8.28515625" style="38" customWidth="1"/>
    <col min="16129" max="16129" width="10.28515625" style="38" customWidth="1"/>
    <col min="16130" max="16130" width="11" style="38" customWidth="1"/>
    <col min="16131" max="16131" width="10.140625" style="38" customWidth="1"/>
    <col min="16132" max="16132" width="8.5703125" style="38" customWidth="1"/>
    <col min="16133" max="16133" width="10.28515625" style="38" customWidth="1"/>
    <col min="16134" max="16384" width="9.140625" style="38"/>
  </cols>
  <sheetData>
    <row r="1" spans="1:5" ht="15" x14ac:dyDescent="0.25">
      <c r="A1" s="220" t="s">
        <v>191</v>
      </c>
      <c r="B1" s="220"/>
      <c r="C1" s="220"/>
      <c r="D1" s="220"/>
      <c r="E1" s="220"/>
    </row>
    <row r="2" spans="1:5" ht="21" customHeight="1" x14ac:dyDescent="0.2">
      <c r="A2" s="221" t="s">
        <v>190</v>
      </c>
      <c r="B2" s="221"/>
      <c r="C2" s="221"/>
      <c r="D2" s="221"/>
      <c r="E2" s="221"/>
    </row>
    <row r="3" spans="1:5" x14ac:dyDescent="0.2">
      <c r="A3" s="222" t="s">
        <v>0</v>
      </c>
      <c r="B3" s="222"/>
      <c r="C3" s="222"/>
      <c r="D3" s="222"/>
      <c r="E3" s="222"/>
    </row>
    <row r="4" spans="1:5" x14ac:dyDescent="0.2">
      <c r="A4" s="39"/>
      <c r="B4" s="39"/>
      <c r="E4" s="39"/>
    </row>
    <row r="5" spans="1:5" ht="37.9" customHeight="1" x14ac:dyDescent="0.25">
      <c r="A5" s="223" t="s">
        <v>314</v>
      </c>
      <c r="B5" s="223"/>
      <c r="C5" s="223"/>
      <c r="D5" s="223"/>
      <c r="E5" s="223"/>
    </row>
    <row r="6" spans="1:5" ht="31.15" customHeight="1" x14ac:dyDescent="0.2">
      <c r="A6" s="219" t="s">
        <v>20</v>
      </c>
      <c r="B6" s="224"/>
      <c r="C6" s="224"/>
      <c r="D6" s="224"/>
      <c r="E6" s="224"/>
    </row>
    <row r="7" spans="1:5" ht="18.75" customHeight="1" x14ac:dyDescent="0.2">
      <c r="A7" s="219" t="s">
        <v>315</v>
      </c>
      <c r="B7" s="219"/>
      <c r="C7" s="219"/>
      <c r="D7" s="219"/>
      <c r="E7" s="219"/>
    </row>
    <row r="8" spans="1:5" ht="12.75" customHeight="1" x14ac:dyDescent="0.2">
      <c r="A8" s="41"/>
      <c r="B8" s="41"/>
      <c r="C8" s="41"/>
      <c r="D8" s="41"/>
      <c r="E8" s="41"/>
    </row>
    <row r="10" spans="1:5" ht="15.75" customHeight="1" x14ac:dyDescent="0.2">
      <c r="A10" s="215" t="s">
        <v>1</v>
      </c>
      <c r="B10" s="215" t="s">
        <v>2</v>
      </c>
      <c r="C10" s="215" t="s">
        <v>3</v>
      </c>
      <c r="D10" s="217" t="s">
        <v>4</v>
      </c>
      <c r="E10" s="217" t="s">
        <v>5</v>
      </c>
    </row>
    <row r="11" spans="1:5" ht="102.75" customHeight="1" x14ac:dyDescent="0.2">
      <c r="A11" s="216"/>
      <c r="B11" s="216"/>
      <c r="C11" s="216"/>
      <c r="D11" s="218"/>
      <c r="E11" s="218"/>
    </row>
    <row r="12" spans="1:5" ht="17.25" customHeight="1" x14ac:dyDescent="0.2">
      <c r="A12" s="48"/>
      <c r="B12" s="48">
        <v>2</v>
      </c>
      <c r="C12" s="121">
        <v>3</v>
      </c>
      <c r="D12" s="48">
        <v>4</v>
      </c>
      <c r="E12" s="48">
        <f>1+D12</f>
        <v>5</v>
      </c>
    </row>
    <row r="13" spans="1:5" x14ac:dyDescent="0.2">
      <c r="A13" s="42"/>
      <c r="B13" s="16"/>
      <c r="C13" s="52" t="s">
        <v>36</v>
      </c>
      <c r="D13" s="18"/>
      <c r="E13" s="19"/>
    </row>
    <row r="14" spans="1:5" x14ac:dyDescent="0.2">
      <c r="A14" s="43"/>
      <c r="B14" s="16"/>
      <c r="C14" s="17" t="s">
        <v>37</v>
      </c>
      <c r="D14" s="18"/>
      <c r="E14" s="19"/>
    </row>
    <row r="15" spans="1:5" x14ac:dyDescent="0.2">
      <c r="A15" s="42">
        <v>1</v>
      </c>
      <c r="B15" s="16"/>
      <c r="C15" s="4" t="s">
        <v>38</v>
      </c>
      <c r="D15" s="18"/>
      <c r="E15" s="19"/>
    </row>
    <row r="16" spans="1:5" ht="48" x14ac:dyDescent="0.2">
      <c r="A16" s="44">
        <f>+A15+1</f>
        <v>2</v>
      </c>
      <c r="B16" s="7" t="s">
        <v>39</v>
      </c>
      <c r="C16" s="8" t="s">
        <v>617</v>
      </c>
      <c r="D16" s="9" t="s">
        <v>6</v>
      </c>
      <c r="E16" s="10">
        <v>63</v>
      </c>
    </row>
    <row r="17" spans="1:5" ht="48" x14ac:dyDescent="0.2">
      <c r="A17" s="44">
        <f t="shared" ref="A17:A80" si="0">+A16+1</f>
        <v>3</v>
      </c>
      <c r="B17" s="7" t="s">
        <v>40</v>
      </c>
      <c r="C17" s="8" t="s">
        <v>618</v>
      </c>
      <c r="D17" s="9" t="s">
        <v>6</v>
      </c>
      <c r="E17" s="10">
        <v>19</v>
      </c>
    </row>
    <row r="18" spans="1:5" ht="48" x14ac:dyDescent="0.2">
      <c r="A18" s="44">
        <f t="shared" si="0"/>
        <v>4</v>
      </c>
      <c r="B18" s="7" t="s">
        <v>41</v>
      </c>
      <c r="C18" s="8" t="s">
        <v>619</v>
      </c>
      <c r="D18" s="9" t="s">
        <v>6</v>
      </c>
      <c r="E18" s="10">
        <v>35</v>
      </c>
    </row>
    <row r="19" spans="1:5" ht="48" x14ac:dyDescent="0.2">
      <c r="A19" s="44">
        <f t="shared" si="0"/>
        <v>5</v>
      </c>
      <c r="B19" s="7" t="s">
        <v>42</v>
      </c>
      <c r="C19" s="8" t="s">
        <v>620</v>
      </c>
      <c r="D19" s="9" t="s">
        <v>6</v>
      </c>
      <c r="E19" s="10">
        <v>30</v>
      </c>
    </row>
    <row r="20" spans="1:5" x14ac:dyDescent="0.2">
      <c r="A20" s="44">
        <f t="shared" si="0"/>
        <v>6</v>
      </c>
      <c r="B20" s="7"/>
      <c r="C20" s="4" t="s">
        <v>43</v>
      </c>
      <c r="D20" s="9"/>
      <c r="E20" s="10"/>
    </row>
    <row r="21" spans="1:5" ht="24" x14ac:dyDescent="0.2">
      <c r="A21" s="44">
        <f t="shared" si="0"/>
        <v>7</v>
      </c>
      <c r="B21" s="7" t="s">
        <v>44</v>
      </c>
      <c r="C21" s="8" t="s">
        <v>621</v>
      </c>
      <c r="D21" s="9" t="s">
        <v>6</v>
      </c>
      <c r="E21" s="10">
        <f>E16</f>
        <v>63</v>
      </c>
    </row>
    <row r="22" spans="1:5" ht="24" x14ac:dyDescent="0.2">
      <c r="A22" s="44">
        <f t="shared" si="0"/>
        <v>8</v>
      </c>
      <c r="B22" s="7" t="s">
        <v>45</v>
      </c>
      <c r="C22" s="8" t="s">
        <v>622</v>
      </c>
      <c r="D22" s="9" t="s">
        <v>6</v>
      </c>
      <c r="E22" s="10">
        <f>E17</f>
        <v>19</v>
      </c>
    </row>
    <row r="23" spans="1:5" ht="24" x14ac:dyDescent="0.2">
      <c r="A23" s="44">
        <f t="shared" si="0"/>
        <v>9</v>
      </c>
      <c r="B23" s="7" t="s">
        <v>46</v>
      </c>
      <c r="C23" s="8" t="s">
        <v>623</v>
      </c>
      <c r="D23" s="9" t="s">
        <v>6</v>
      </c>
      <c r="E23" s="10">
        <f>E18</f>
        <v>35</v>
      </c>
    </row>
    <row r="24" spans="1:5" ht="24" x14ac:dyDescent="0.2">
      <c r="A24" s="44">
        <f t="shared" si="0"/>
        <v>10</v>
      </c>
      <c r="B24" s="7" t="s">
        <v>47</v>
      </c>
      <c r="C24" s="8" t="s">
        <v>624</v>
      </c>
      <c r="D24" s="9" t="s">
        <v>6</v>
      </c>
      <c r="E24" s="10">
        <f>E19</f>
        <v>30</v>
      </c>
    </row>
    <row r="25" spans="1:5" x14ac:dyDescent="0.2">
      <c r="A25" s="44">
        <f t="shared" si="0"/>
        <v>11</v>
      </c>
      <c r="B25" s="7"/>
      <c r="C25" s="4" t="s">
        <v>48</v>
      </c>
      <c r="D25" s="9"/>
      <c r="E25" s="10"/>
    </row>
    <row r="26" spans="1:5" x14ac:dyDescent="0.2">
      <c r="A26" s="44">
        <f t="shared" si="0"/>
        <v>12</v>
      </c>
      <c r="B26" s="7" t="s">
        <v>49</v>
      </c>
      <c r="C26" s="8" t="s">
        <v>317</v>
      </c>
      <c r="D26" s="9" t="s">
        <v>50</v>
      </c>
      <c r="E26" s="10">
        <v>21</v>
      </c>
    </row>
    <row r="27" spans="1:5" x14ac:dyDescent="0.2">
      <c r="A27" s="44">
        <f t="shared" si="0"/>
        <v>13</v>
      </c>
      <c r="B27" s="7" t="s">
        <v>51</v>
      </c>
      <c r="C27" s="8" t="s">
        <v>318</v>
      </c>
      <c r="D27" s="9" t="s">
        <v>50</v>
      </c>
      <c r="E27" s="10">
        <v>7</v>
      </c>
    </row>
    <row r="28" spans="1:5" x14ac:dyDescent="0.2">
      <c r="A28" s="44">
        <f t="shared" si="0"/>
        <v>14</v>
      </c>
      <c r="B28" s="7" t="s">
        <v>52</v>
      </c>
      <c r="C28" s="11" t="s">
        <v>319</v>
      </c>
      <c r="D28" s="9" t="s">
        <v>50</v>
      </c>
      <c r="E28" s="10">
        <v>1</v>
      </c>
    </row>
    <row r="29" spans="1:5" x14ac:dyDescent="0.2">
      <c r="A29" s="44">
        <f t="shared" si="0"/>
        <v>15</v>
      </c>
      <c r="B29" s="7" t="s">
        <v>53</v>
      </c>
      <c r="C29" s="8" t="s">
        <v>320</v>
      </c>
      <c r="D29" s="9" t="s">
        <v>50</v>
      </c>
      <c r="E29" s="10">
        <v>1</v>
      </c>
    </row>
    <row r="30" spans="1:5" x14ac:dyDescent="0.2">
      <c r="A30" s="44">
        <f t="shared" si="0"/>
        <v>16</v>
      </c>
      <c r="B30" s="7" t="s">
        <v>54</v>
      </c>
      <c r="C30" s="12" t="s">
        <v>321</v>
      </c>
      <c r="D30" s="9" t="s">
        <v>50</v>
      </c>
      <c r="E30" s="10">
        <v>2</v>
      </c>
    </row>
    <row r="31" spans="1:5" x14ac:dyDescent="0.2">
      <c r="A31" s="44">
        <f t="shared" si="0"/>
        <v>17</v>
      </c>
      <c r="B31" s="122"/>
      <c r="C31" s="6" t="s">
        <v>55</v>
      </c>
      <c r="D31" s="123"/>
      <c r="E31" s="124"/>
    </row>
    <row r="32" spans="1:5" x14ac:dyDescent="0.2">
      <c r="A32" s="44">
        <f t="shared" si="0"/>
        <v>18</v>
      </c>
      <c r="B32" s="7" t="s">
        <v>56</v>
      </c>
      <c r="C32" s="8" t="s">
        <v>57</v>
      </c>
      <c r="D32" s="9" t="s">
        <v>58</v>
      </c>
      <c r="E32" s="10">
        <v>7</v>
      </c>
    </row>
    <row r="33" spans="1:5" x14ac:dyDescent="0.2">
      <c r="A33" s="44">
        <f t="shared" si="0"/>
        <v>19</v>
      </c>
      <c r="B33" s="7" t="s">
        <v>59</v>
      </c>
      <c r="C33" s="8" t="s">
        <v>60</v>
      </c>
      <c r="D33" s="9" t="s">
        <v>58</v>
      </c>
      <c r="E33" s="10">
        <v>7</v>
      </c>
    </row>
    <row r="34" spans="1:5" ht="34.15" customHeight="1" x14ac:dyDescent="0.2">
      <c r="A34" s="44">
        <f t="shared" si="0"/>
        <v>20</v>
      </c>
      <c r="B34" s="7" t="s">
        <v>61</v>
      </c>
      <c r="C34" s="8" t="s">
        <v>62</v>
      </c>
      <c r="D34" s="9" t="s">
        <v>58</v>
      </c>
      <c r="E34" s="10">
        <v>7</v>
      </c>
    </row>
    <row r="35" spans="1:5" ht="19.899999999999999" customHeight="1" x14ac:dyDescent="0.2">
      <c r="A35" s="44">
        <f t="shared" si="0"/>
        <v>21</v>
      </c>
      <c r="B35" s="7"/>
      <c r="C35" s="5" t="s">
        <v>63</v>
      </c>
      <c r="D35" s="9"/>
      <c r="E35" s="10"/>
    </row>
    <row r="36" spans="1:5" ht="34.15" customHeight="1" x14ac:dyDescent="0.2">
      <c r="A36" s="44">
        <f t="shared" si="0"/>
        <v>22</v>
      </c>
      <c r="B36" s="7" t="s">
        <v>64</v>
      </c>
      <c r="C36" s="8" t="s">
        <v>65</v>
      </c>
      <c r="D36" s="9" t="s">
        <v>66</v>
      </c>
      <c r="E36" s="10">
        <v>1</v>
      </c>
    </row>
    <row r="37" spans="1:5" ht="31.9" customHeight="1" x14ac:dyDescent="0.2">
      <c r="A37" s="44">
        <f t="shared" si="0"/>
        <v>23</v>
      </c>
      <c r="B37" s="7" t="s">
        <v>67</v>
      </c>
      <c r="C37" s="8" t="s">
        <v>68</v>
      </c>
      <c r="D37" s="9" t="s">
        <v>66</v>
      </c>
      <c r="E37" s="10">
        <v>1</v>
      </c>
    </row>
    <row r="38" spans="1:5" ht="21" customHeight="1" x14ac:dyDescent="0.2">
      <c r="A38" s="44">
        <f t="shared" si="0"/>
        <v>24</v>
      </c>
      <c r="B38" s="7" t="s">
        <v>69</v>
      </c>
      <c r="C38" s="8" t="s">
        <v>70</v>
      </c>
      <c r="D38" s="9" t="s">
        <v>71</v>
      </c>
      <c r="E38" s="10">
        <v>24</v>
      </c>
    </row>
    <row r="39" spans="1:5" ht="19.5" customHeight="1" x14ac:dyDescent="0.2">
      <c r="A39" s="44">
        <f t="shared" si="0"/>
        <v>25</v>
      </c>
      <c r="B39" s="7" t="s">
        <v>72</v>
      </c>
      <c r="C39" s="8" t="s">
        <v>73</v>
      </c>
      <c r="D39" s="9" t="s">
        <v>71</v>
      </c>
      <c r="E39" s="23">
        <v>1</v>
      </c>
    </row>
    <row r="40" spans="1:5" ht="18.600000000000001" customHeight="1" x14ac:dyDescent="0.2">
      <c r="A40" s="44">
        <f t="shared" si="0"/>
        <v>26</v>
      </c>
      <c r="B40" s="7" t="s">
        <v>74</v>
      </c>
      <c r="C40" s="12" t="s">
        <v>75</v>
      </c>
      <c r="D40" s="9" t="s">
        <v>6</v>
      </c>
      <c r="E40" s="10">
        <f>SUM(E16:E19)</f>
        <v>147</v>
      </c>
    </row>
    <row r="41" spans="1:5" ht="18.600000000000001" customHeight="1" x14ac:dyDescent="0.2">
      <c r="A41" s="44">
        <f t="shared" si="0"/>
        <v>27</v>
      </c>
      <c r="B41" s="7" t="s">
        <v>76</v>
      </c>
      <c r="C41" s="8" t="s">
        <v>77</v>
      </c>
      <c r="D41" s="9" t="s">
        <v>66</v>
      </c>
      <c r="E41" s="23">
        <v>1</v>
      </c>
    </row>
    <row r="42" spans="1:5" ht="18.600000000000001" customHeight="1" x14ac:dyDescent="0.2">
      <c r="A42" s="44">
        <f t="shared" si="0"/>
        <v>28</v>
      </c>
      <c r="B42" s="7"/>
      <c r="C42" s="25" t="s">
        <v>78</v>
      </c>
      <c r="D42" s="9"/>
      <c r="E42" s="10"/>
    </row>
    <row r="43" spans="1:5" x14ac:dyDescent="0.2">
      <c r="A43" s="44">
        <f t="shared" si="0"/>
        <v>29</v>
      </c>
      <c r="B43" s="7"/>
      <c r="C43" s="17" t="s">
        <v>37</v>
      </c>
      <c r="D43" s="9"/>
      <c r="E43" s="10"/>
    </row>
    <row r="44" spans="1:5" x14ac:dyDescent="0.2">
      <c r="A44" s="44">
        <f t="shared" si="0"/>
        <v>30</v>
      </c>
      <c r="B44" s="7"/>
      <c r="C44" s="4" t="s">
        <v>38</v>
      </c>
      <c r="D44" s="9"/>
      <c r="E44" s="10"/>
    </row>
    <row r="45" spans="1:5" ht="27.6" customHeight="1" x14ac:dyDescent="0.2">
      <c r="A45" s="44">
        <f t="shared" si="0"/>
        <v>31</v>
      </c>
      <c r="B45" s="7" t="s">
        <v>79</v>
      </c>
      <c r="C45" s="8" t="s">
        <v>625</v>
      </c>
      <c r="D45" s="9" t="s">
        <v>6</v>
      </c>
      <c r="E45" s="10">
        <v>8</v>
      </c>
    </row>
    <row r="46" spans="1:5" ht="18.600000000000001" customHeight="1" x14ac:dyDescent="0.2">
      <c r="A46" s="44">
        <f t="shared" si="0"/>
        <v>32</v>
      </c>
      <c r="B46" s="7"/>
      <c r="C46" s="4" t="s">
        <v>43</v>
      </c>
      <c r="D46" s="9"/>
      <c r="E46" s="10"/>
    </row>
    <row r="47" spans="1:5" x14ac:dyDescent="0.2">
      <c r="A47" s="44">
        <f t="shared" si="0"/>
        <v>33</v>
      </c>
      <c r="B47" s="7" t="s">
        <v>80</v>
      </c>
      <c r="C47" s="8" t="s">
        <v>81</v>
      </c>
      <c r="D47" s="9" t="s">
        <v>6</v>
      </c>
      <c r="E47" s="10">
        <f>E45</f>
        <v>8</v>
      </c>
    </row>
    <row r="48" spans="1:5" ht="21.75" customHeight="1" x14ac:dyDescent="0.2">
      <c r="A48" s="44">
        <f t="shared" si="0"/>
        <v>34</v>
      </c>
      <c r="B48" s="7"/>
      <c r="C48" s="6" t="s">
        <v>82</v>
      </c>
      <c r="D48" s="9"/>
      <c r="E48" s="10"/>
    </row>
    <row r="49" spans="1:5" ht="21.75" customHeight="1" x14ac:dyDescent="0.2">
      <c r="A49" s="44">
        <f t="shared" si="0"/>
        <v>35</v>
      </c>
      <c r="B49" s="7" t="s">
        <v>83</v>
      </c>
      <c r="C49" s="8" t="s">
        <v>84</v>
      </c>
      <c r="D49" s="9" t="s">
        <v>58</v>
      </c>
      <c r="E49" s="10">
        <v>2</v>
      </c>
    </row>
    <row r="50" spans="1:5" ht="15" customHeight="1" x14ac:dyDescent="0.2">
      <c r="A50" s="44">
        <f t="shared" si="0"/>
        <v>36</v>
      </c>
      <c r="B50" s="7"/>
      <c r="C50" s="5" t="s">
        <v>63</v>
      </c>
      <c r="D50" s="9"/>
      <c r="E50" s="10"/>
    </row>
    <row r="51" spans="1:5" ht="20.25" customHeight="1" x14ac:dyDescent="0.2">
      <c r="A51" s="44">
        <f t="shared" si="0"/>
        <v>37</v>
      </c>
      <c r="B51" s="7" t="s">
        <v>85</v>
      </c>
      <c r="C51" s="8" t="s">
        <v>86</v>
      </c>
      <c r="D51" s="9" t="s">
        <v>71</v>
      </c>
      <c r="E51" s="10">
        <v>2</v>
      </c>
    </row>
    <row r="52" spans="1:5" x14ac:dyDescent="0.2">
      <c r="A52" s="44">
        <f t="shared" si="0"/>
        <v>38</v>
      </c>
      <c r="B52" s="7" t="s">
        <v>87</v>
      </c>
      <c r="C52" s="8" t="s">
        <v>88</v>
      </c>
      <c r="D52" s="9" t="s">
        <v>6</v>
      </c>
      <c r="E52" s="10">
        <f>E45</f>
        <v>8</v>
      </c>
    </row>
    <row r="53" spans="1:5" x14ac:dyDescent="0.2">
      <c r="A53" s="44">
        <f t="shared" si="0"/>
        <v>39</v>
      </c>
      <c r="B53" s="7" t="s">
        <v>89</v>
      </c>
      <c r="C53" s="8" t="s">
        <v>90</v>
      </c>
      <c r="D53" s="9" t="s">
        <v>6</v>
      </c>
      <c r="E53" s="10">
        <f>E52</f>
        <v>8</v>
      </c>
    </row>
    <row r="54" spans="1:5" x14ac:dyDescent="0.2">
      <c r="A54" s="44">
        <f t="shared" si="0"/>
        <v>40</v>
      </c>
      <c r="B54" s="7" t="s">
        <v>91</v>
      </c>
      <c r="C54" s="8" t="s">
        <v>77</v>
      </c>
      <c r="D54" s="9" t="s">
        <v>58</v>
      </c>
      <c r="E54" s="23">
        <v>1</v>
      </c>
    </row>
    <row r="55" spans="1:5" x14ac:dyDescent="0.2">
      <c r="A55" s="44">
        <f t="shared" si="0"/>
        <v>41</v>
      </c>
      <c r="B55" s="7"/>
      <c r="C55" s="25" t="s">
        <v>92</v>
      </c>
      <c r="D55" s="9"/>
      <c r="E55" s="10"/>
    </row>
    <row r="56" spans="1:5" x14ac:dyDescent="0.2">
      <c r="A56" s="44">
        <f t="shared" si="0"/>
        <v>42</v>
      </c>
      <c r="B56" s="7"/>
      <c r="C56" s="17" t="s">
        <v>37</v>
      </c>
      <c r="D56" s="9"/>
      <c r="E56" s="10"/>
    </row>
    <row r="57" spans="1:5" x14ac:dyDescent="0.2">
      <c r="A57" s="44">
        <f t="shared" si="0"/>
        <v>43</v>
      </c>
      <c r="B57" s="7"/>
      <c r="C57" s="4" t="s">
        <v>38</v>
      </c>
      <c r="D57" s="9"/>
      <c r="E57" s="10"/>
    </row>
    <row r="58" spans="1:5" ht="48" x14ac:dyDescent="0.2">
      <c r="A58" s="44">
        <f t="shared" si="0"/>
        <v>44</v>
      </c>
      <c r="B58" s="7" t="s">
        <v>93</v>
      </c>
      <c r="C58" s="8" t="s">
        <v>617</v>
      </c>
      <c r="D58" s="9" t="s">
        <v>6</v>
      </c>
      <c r="E58" s="10">
        <f>E16-3+35</f>
        <v>95</v>
      </c>
    </row>
    <row r="59" spans="1:5" ht="48" x14ac:dyDescent="0.2">
      <c r="A59" s="44">
        <f t="shared" si="0"/>
        <v>45</v>
      </c>
      <c r="B59" s="7" t="s">
        <v>94</v>
      </c>
      <c r="C59" s="8" t="s">
        <v>618</v>
      </c>
      <c r="D59" s="9" t="s">
        <v>6</v>
      </c>
      <c r="E59" s="10">
        <f>E17+23+5</f>
        <v>47</v>
      </c>
    </row>
    <row r="60" spans="1:5" ht="48" x14ac:dyDescent="0.2">
      <c r="A60" s="44">
        <f t="shared" si="0"/>
        <v>46</v>
      </c>
      <c r="B60" s="7" t="s">
        <v>95</v>
      </c>
      <c r="C60" s="8" t="s">
        <v>619</v>
      </c>
      <c r="D60" s="9" t="s">
        <v>6</v>
      </c>
      <c r="E60" s="10">
        <f>E18+24</f>
        <v>59</v>
      </c>
    </row>
    <row r="61" spans="1:5" ht="48" x14ac:dyDescent="0.2">
      <c r="A61" s="44">
        <f t="shared" si="0"/>
        <v>47</v>
      </c>
      <c r="B61" s="7" t="s">
        <v>96</v>
      </c>
      <c r="C61" s="8" t="s">
        <v>620</v>
      </c>
      <c r="D61" s="9" t="s">
        <v>6</v>
      </c>
      <c r="E61" s="10">
        <f>E19</f>
        <v>30</v>
      </c>
    </row>
    <row r="62" spans="1:5" x14ac:dyDescent="0.2">
      <c r="A62" s="44">
        <f t="shared" si="0"/>
        <v>48</v>
      </c>
      <c r="B62" s="7"/>
      <c r="C62" s="4" t="s">
        <v>43</v>
      </c>
      <c r="D62" s="9"/>
      <c r="E62" s="10"/>
    </row>
    <row r="63" spans="1:5" x14ac:dyDescent="0.2">
      <c r="A63" s="44">
        <f t="shared" si="0"/>
        <v>49</v>
      </c>
      <c r="B63" s="7" t="s">
        <v>97</v>
      </c>
      <c r="C63" s="15" t="s">
        <v>626</v>
      </c>
      <c r="D63" s="9" t="s">
        <v>6</v>
      </c>
      <c r="E63" s="10">
        <f>E58</f>
        <v>95</v>
      </c>
    </row>
    <row r="64" spans="1:5" x14ac:dyDescent="0.2">
      <c r="A64" s="44">
        <f t="shared" si="0"/>
        <v>50</v>
      </c>
      <c r="B64" s="7" t="s">
        <v>98</v>
      </c>
      <c r="C64" s="8" t="s">
        <v>627</v>
      </c>
      <c r="D64" s="9" t="s">
        <v>6</v>
      </c>
      <c r="E64" s="10">
        <f>E59</f>
        <v>47</v>
      </c>
    </row>
    <row r="65" spans="1:5" x14ac:dyDescent="0.2">
      <c r="A65" s="44">
        <f t="shared" si="0"/>
        <v>51</v>
      </c>
      <c r="B65" s="7" t="s">
        <v>99</v>
      </c>
      <c r="C65" s="8" t="s">
        <v>628</v>
      </c>
      <c r="D65" s="9" t="s">
        <v>6</v>
      </c>
      <c r="E65" s="10">
        <f>E60</f>
        <v>59</v>
      </c>
    </row>
    <row r="66" spans="1:5" x14ac:dyDescent="0.2">
      <c r="A66" s="44">
        <f t="shared" si="0"/>
        <v>52</v>
      </c>
      <c r="B66" s="7" t="s">
        <v>100</v>
      </c>
      <c r="C66" s="8" t="s">
        <v>316</v>
      </c>
      <c r="D66" s="9" t="s">
        <v>6</v>
      </c>
      <c r="E66" s="10">
        <f>E61</f>
        <v>30</v>
      </c>
    </row>
    <row r="67" spans="1:5" x14ac:dyDescent="0.2">
      <c r="A67" s="44">
        <f t="shared" si="0"/>
        <v>53</v>
      </c>
      <c r="B67" s="7"/>
      <c r="C67" s="4" t="s">
        <v>48</v>
      </c>
      <c r="D67" s="9"/>
      <c r="E67" s="10"/>
    </row>
    <row r="68" spans="1:5" x14ac:dyDescent="0.2">
      <c r="A68" s="44">
        <f t="shared" si="0"/>
        <v>54</v>
      </c>
      <c r="B68" s="7" t="s">
        <v>101</v>
      </c>
      <c r="C68" s="8" t="s">
        <v>317</v>
      </c>
      <c r="D68" s="9" t="s">
        <v>50</v>
      </c>
      <c r="E68" s="10">
        <v>16</v>
      </c>
    </row>
    <row r="69" spans="1:5" x14ac:dyDescent="0.2">
      <c r="A69" s="44">
        <f t="shared" si="0"/>
        <v>55</v>
      </c>
      <c r="B69" s="7" t="s">
        <v>102</v>
      </c>
      <c r="C69" s="8" t="s">
        <v>318</v>
      </c>
      <c r="D69" s="9" t="s">
        <v>50</v>
      </c>
      <c r="E69" s="10">
        <v>8</v>
      </c>
    </row>
    <row r="70" spans="1:5" x14ac:dyDescent="0.2">
      <c r="A70" s="44">
        <f t="shared" si="0"/>
        <v>56</v>
      </c>
      <c r="B70" s="7" t="s">
        <v>103</v>
      </c>
      <c r="C70" s="11" t="s">
        <v>319</v>
      </c>
      <c r="D70" s="9" t="s">
        <v>50</v>
      </c>
      <c r="E70" s="10">
        <v>2</v>
      </c>
    </row>
    <row r="71" spans="1:5" x14ac:dyDescent="0.2">
      <c r="A71" s="44">
        <f t="shared" si="0"/>
        <v>57</v>
      </c>
      <c r="B71" s="7" t="s">
        <v>104</v>
      </c>
      <c r="C71" s="8" t="s">
        <v>320</v>
      </c>
      <c r="D71" s="9" t="s">
        <v>50</v>
      </c>
      <c r="E71" s="10">
        <v>1</v>
      </c>
    </row>
    <row r="72" spans="1:5" x14ac:dyDescent="0.2">
      <c r="A72" s="44">
        <f t="shared" si="0"/>
        <v>58</v>
      </c>
      <c r="B72" s="7" t="s">
        <v>105</v>
      </c>
      <c r="C72" s="12" t="s">
        <v>321</v>
      </c>
      <c r="D72" s="9" t="s">
        <v>50</v>
      </c>
      <c r="E72" s="10">
        <v>4</v>
      </c>
    </row>
    <row r="73" spans="1:5" x14ac:dyDescent="0.2">
      <c r="A73" s="44">
        <f t="shared" si="0"/>
        <v>59</v>
      </c>
      <c r="B73" s="7" t="s">
        <v>106</v>
      </c>
      <c r="C73" s="12" t="s">
        <v>322</v>
      </c>
      <c r="D73" s="13" t="s">
        <v>50</v>
      </c>
      <c r="E73" s="14">
        <v>1</v>
      </c>
    </row>
    <row r="74" spans="1:5" x14ac:dyDescent="0.2">
      <c r="A74" s="44">
        <f t="shared" si="0"/>
        <v>60</v>
      </c>
      <c r="B74" s="7" t="s">
        <v>107</v>
      </c>
      <c r="C74" s="12" t="s">
        <v>323</v>
      </c>
      <c r="D74" s="13" t="s">
        <v>50</v>
      </c>
      <c r="E74" s="10">
        <v>1</v>
      </c>
    </row>
    <row r="75" spans="1:5" x14ac:dyDescent="0.2">
      <c r="A75" s="44">
        <f t="shared" si="0"/>
        <v>61</v>
      </c>
      <c r="B75" s="7" t="s">
        <v>108</v>
      </c>
      <c r="C75" s="12" t="s">
        <v>324</v>
      </c>
      <c r="D75" s="13" t="s">
        <v>50</v>
      </c>
      <c r="E75" s="10">
        <v>2</v>
      </c>
    </row>
    <row r="76" spans="1:5" x14ac:dyDescent="0.2">
      <c r="A76" s="44">
        <f t="shared" si="0"/>
        <v>62</v>
      </c>
      <c r="B76" s="7"/>
      <c r="C76" s="4" t="s">
        <v>109</v>
      </c>
      <c r="D76" s="9"/>
      <c r="E76" s="10"/>
    </row>
    <row r="77" spans="1:5" ht="36" x14ac:dyDescent="0.2">
      <c r="A77" s="44">
        <f t="shared" si="0"/>
        <v>63</v>
      </c>
      <c r="B77" s="7" t="s">
        <v>110</v>
      </c>
      <c r="C77" s="15" t="s">
        <v>111</v>
      </c>
      <c r="D77" s="9" t="s">
        <v>58</v>
      </c>
      <c r="E77" s="10">
        <v>7</v>
      </c>
    </row>
    <row r="78" spans="1:5" x14ac:dyDescent="0.2">
      <c r="A78" s="44">
        <f t="shared" si="0"/>
        <v>64</v>
      </c>
      <c r="B78" s="7" t="s">
        <v>112</v>
      </c>
      <c r="C78" s="15" t="s">
        <v>113</v>
      </c>
      <c r="D78" s="13" t="s">
        <v>50</v>
      </c>
      <c r="E78" s="10">
        <v>14</v>
      </c>
    </row>
    <row r="79" spans="1:5" x14ac:dyDescent="0.2">
      <c r="A79" s="44">
        <f t="shared" si="0"/>
        <v>65</v>
      </c>
      <c r="B79" s="7" t="s">
        <v>114</v>
      </c>
      <c r="C79" s="12" t="s">
        <v>115</v>
      </c>
      <c r="D79" s="9" t="s">
        <v>58</v>
      </c>
      <c r="E79" s="10">
        <v>7</v>
      </c>
    </row>
    <row r="80" spans="1:5" x14ac:dyDescent="0.2">
      <c r="A80" s="44">
        <f t="shared" si="0"/>
        <v>66</v>
      </c>
      <c r="B80" s="7"/>
      <c r="C80" s="5" t="s">
        <v>63</v>
      </c>
      <c r="D80" s="9"/>
      <c r="E80" s="10"/>
    </row>
    <row r="81" spans="1:5" x14ac:dyDescent="0.2">
      <c r="A81" s="44">
        <f t="shared" ref="A81:A141" si="1">+A80+1</f>
        <v>67</v>
      </c>
      <c r="B81" s="7" t="s">
        <v>116</v>
      </c>
      <c r="C81" s="8" t="s">
        <v>65</v>
      </c>
      <c r="D81" s="9" t="s">
        <v>66</v>
      </c>
      <c r="E81" s="10">
        <v>1</v>
      </c>
    </row>
    <row r="82" spans="1:5" ht="24" x14ac:dyDescent="0.2">
      <c r="A82" s="44">
        <f t="shared" si="1"/>
        <v>68</v>
      </c>
      <c r="B82" s="7" t="s">
        <v>117</v>
      </c>
      <c r="C82" s="8" t="s">
        <v>68</v>
      </c>
      <c r="D82" s="9" t="s">
        <v>66</v>
      </c>
      <c r="E82" s="10">
        <v>1</v>
      </c>
    </row>
    <row r="83" spans="1:5" x14ac:dyDescent="0.2">
      <c r="A83" s="44">
        <f t="shared" si="1"/>
        <v>69</v>
      </c>
      <c r="B83" s="7" t="s">
        <v>118</v>
      </c>
      <c r="C83" s="15" t="s">
        <v>70</v>
      </c>
      <c r="D83" s="9" t="s">
        <v>71</v>
      </c>
      <c r="E83" s="10">
        <v>46</v>
      </c>
    </row>
    <row r="84" spans="1:5" x14ac:dyDescent="0.2">
      <c r="A84" s="44">
        <f t="shared" si="1"/>
        <v>70</v>
      </c>
      <c r="B84" s="7" t="s">
        <v>119</v>
      </c>
      <c r="C84" s="8" t="s">
        <v>120</v>
      </c>
      <c r="D84" s="9" t="s">
        <v>71</v>
      </c>
      <c r="E84" s="10">
        <v>1</v>
      </c>
    </row>
    <row r="85" spans="1:5" x14ac:dyDescent="0.2">
      <c r="A85" s="44">
        <f t="shared" si="1"/>
        <v>71</v>
      </c>
      <c r="B85" s="7" t="s">
        <v>121</v>
      </c>
      <c r="C85" s="8" t="s">
        <v>122</v>
      </c>
      <c r="D85" s="9" t="s">
        <v>71</v>
      </c>
      <c r="E85" s="10">
        <v>1</v>
      </c>
    </row>
    <row r="86" spans="1:5" ht="21.75" customHeight="1" x14ac:dyDescent="0.2">
      <c r="A86" s="44">
        <f t="shared" si="1"/>
        <v>72</v>
      </c>
      <c r="B86" s="7" t="s">
        <v>123</v>
      </c>
      <c r="C86" s="12" t="s">
        <v>75</v>
      </c>
      <c r="D86" s="9" t="s">
        <v>6</v>
      </c>
      <c r="E86" s="10">
        <f>E58+E59+E60+E61</f>
        <v>231</v>
      </c>
    </row>
    <row r="87" spans="1:5" x14ac:dyDescent="0.2">
      <c r="A87" s="44">
        <f t="shared" si="1"/>
        <v>73</v>
      </c>
      <c r="B87" s="7" t="s">
        <v>124</v>
      </c>
      <c r="C87" s="8" t="s">
        <v>77</v>
      </c>
      <c r="D87" s="9" t="s">
        <v>66</v>
      </c>
      <c r="E87" s="10">
        <v>1</v>
      </c>
    </row>
    <row r="88" spans="1:5" x14ac:dyDescent="0.2">
      <c r="A88" s="44">
        <f t="shared" si="1"/>
        <v>74</v>
      </c>
      <c r="B88" s="16"/>
      <c r="C88" s="17" t="s">
        <v>125</v>
      </c>
      <c r="D88" s="18"/>
      <c r="E88" s="19"/>
    </row>
    <row r="89" spans="1:5" x14ac:dyDescent="0.2">
      <c r="A89" s="44">
        <f t="shared" si="1"/>
        <v>75</v>
      </c>
      <c r="B89" s="16"/>
      <c r="C89" s="17" t="s">
        <v>37</v>
      </c>
      <c r="D89" s="18"/>
      <c r="E89" s="19"/>
    </row>
    <row r="90" spans="1:5" x14ac:dyDescent="0.2">
      <c r="A90" s="44">
        <f t="shared" si="1"/>
        <v>76</v>
      </c>
      <c r="B90" s="16"/>
      <c r="C90" s="4" t="s">
        <v>38</v>
      </c>
      <c r="D90" s="18"/>
      <c r="E90" s="19"/>
    </row>
    <row r="91" spans="1:5" ht="36" x14ac:dyDescent="0.2">
      <c r="A91" s="44">
        <f t="shared" si="1"/>
        <v>77</v>
      </c>
      <c r="B91" s="16" t="s">
        <v>126</v>
      </c>
      <c r="C91" s="8" t="s">
        <v>325</v>
      </c>
      <c r="D91" s="9" t="s">
        <v>6</v>
      </c>
      <c r="E91" s="19">
        <v>91</v>
      </c>
    </row>
    <row r="92" spans="1:5" ht="36" x14ac:dyDescent="0.2">
      <c r="A92" s="44">
        <f t="shared" si="1"/>
        <v>78</v>
      </c>
      <c r="B92" s="16" t="s">
        <v>127</v>
      </c>
      <c r="C92" s="8" t="s">
        <v>326</v>
      </c>
      <c r="D92" s="9" t="s">
        <v>6</v>
      </c>
      <c r="E92" s="19">
        <v>61</v>
      </c>
    </row>
    <row r="93" spans="1:5" x14ac:dyDescent="0.2">
      <c r="A93" s="44">
        <f t="shared" si="1"/>
        <v>79</v>
      </c>
      <c r="B93" s="16"/>
      <c r="C93" s="4" t="s">
        <v>128</v>
      </c>
      <c r="D93" s="18"/>
      <c r="E93" s="19"/>
    </row>
    <row r="94" spans="1:5" x14ac:dyDescent="0.2">
      <c r="A94" s="44">
        <f t="shared" si="1"/>
        <v>80</v>
      </c>
      <c r="B94" s="7" t="s">
        <v>129</v>
      </c>
      <c r="C94" s="8" t="s">
        <v>327</v>
      </c>
      <c r="D94" s="9" t="s">
        <v>50</v>
      </c>
      <c r="E94" s="10">
        <v>7</v>
      </c>
    </row>
    <row r="95" spans="1:5" x14ac:dyDescent="0.2">
      <c r="A95" s="44">
        <f t="shared" si="1"/>
        <v>81</v>
      </c>
      <c r="B95" s="7" t="s">
        <v>130</v>
      </c>
      <c r="C95" s="20" t="s">
        <v>328</v>
      </c>
      <c r="D95" s="9" t="s">
        <v>50</v>
      </c>
      <c r="E95" s="10">
        <v>15</v>
      </c>
    </row>
    <row r="96" spans="1:5" x14ac:dyDescent="0.2">
      <c r="A96" s="44">
        <f t="shared" si="1"/>
        <v>82</v>
      </c>
      <c r="B96" s="7" t="s">
        <v>131</v>
      </c>
      <c r="C96" s="8" t="s">
        <v>329</v>
      </c>
      <c r="D96" s="9" t="s">
        <v>50</v>
      </c>
      <c r="E96" s="10">
        <v>14</v>
      </c>
    </row>
    <row r="97" spans="1:5" x14ac:dyDescent="0.2">
      <c r="A97" s="44">
        <f t="shared" si="1"/>
        <v>83</v>
      </c>
      <c r="B97" s="7" t="s">
        <v>132</v>
      </c>
      <c r="C97" s="8" t="s">
        <v>330</v>
      </c>
      <c r="D97" s="9" t="s">
        <v>50</v>
      </c>
      <c r="E97" s="10">
        <v>110</v>
      </c>
    </row>
    <row r="98" spans="1:5" x14ac:dyDescent="0.2">
      <c r="A98" s="44">
        <f t="shared" si="1"/>
        <v>84</v>
      </c>
      <c r="B98" s="7" t="s">
        <v>133</v>
      </c>
      <c r="C98" s="8" t="s">
        <v>331</v>
      </c>
      <c r="D98" s="9" t="s">
        <v>50</v>
      </c>
      <c r="E98" s="10">
        <v>14</v>
      </c>
    </row>
    <row r="99" spans="1:5" x14ac:dyDescent="0.2">
      <c r="A99" s="44">
        <f t="shared" si="1"/>
        <v>85</v>
      </c>
      <c r="B99" s="7" t="s">
        <v>134</v>
      </c>
      <c r="C99" s="8" t="s">
        <v>332</v>
      </c>
      <c r="D99" s="9" t="s">
        <v>50</v>
      </c>
      <c r="E99" s="10">
        <v>7</v>
      </c>
    </row>
    <row r="100" spans="1:5" x14ac:dyDescent="0.2">
      <c r="A100" s="44">
        <f t="shared" si="1"/>
        <v>86</v>
      </c>
      <c r="B100" s="7" t="s">
        <v>135</v>
      </c>
      <c r="C100" s="8" t="s">
        <v>333</v>
      </c>
      <c r="D100" s="9" t="s">
        <v>50</v>
      </c>
      <c r="E100" s="10">
        <v>7</v>
      </c>
    </row>
    <row r="101" spans="1:5" x14ac:dyDescent="0.2">
      <c r="A101" s="44">
        <f t="shared" si="1"/>
        <v>87</v>
      </c>
      <c r="B101" s="7" t="s">
        <v>136</v>
      </c>
      <c r="C101" s="8" t="s">
        <v>334</v>
      </c>
      <c r="D101" s="9" t="s">
        <v>50</v>
      </c>
      <c r="E101" s="10">
        <v>5</v>
      </c>
    </row>
    <row r="102" spans="1:5" x14ac:dyDescent="0.2">
      <c r="A102" s="44">
        <f t="shared" si="1"/>
        <v>88</v>
      </c>
      <c r="B102" s="7" t="s">
        <v>137</v>
      </c>
      <c r="C102" s="8" t="s">
        <v>335</v>
      </c>
      <c r="D102" s="9" t="s">
        <v>50</v>
      </c>
      <c r="E102" s="10">
        <v>6</v>
      </c>
    </row>
    <row r="103" spans="1:5" x14ac:dyDescent="0.2">
      <c r="A103" s="44">
        <f t="shared" si="1"/>
        <v>89</v>
      </c>
      <c r="B103" s="7"/>
      <c r="C103" s="4" t="s">
        <v>138</v>
      </c>
      <c r="D103" s="9"/>
      <c r="E103" s="10"/>
    </row>
    <row r="104" spans="1:5" ht="24" x14ac:dyDescent="0.2">
      <c r="A104" s="44">
        <f t="shared" si="1"/>
        <v>90</v>
      </c>
      <c r="B104" s="7" t="s">
        <v>139</v>
      </c>
      <c r="C104" s="8" t="s">
        <v>140</v>
      </c>
      <c r="D104" s="9" t="s">
        <v>58</v>
      </c>
      <c r="E104" s="10">
        <v>14</v>
      </c>
    </row>
    <row r="105" spans="1:5" ht="38.25" x14ac:dyDescent="0.2">
      <c r="A105" s="44">
        <f t="shared" si="1"/>
        <v>91</v>
      </c>
      <c r="B105" s="7" t="s">
        <v>141</v>
      </c>
      <c r="C105" s="21" t="s">
        <v>142</v>
      </c>
      <c r="D105" s="9" t="s">
        <v>58</v>
      </c>
      <c r="E105" s="10">
        <v>7</v>
      </c>
    </row>
    <row r="106" spans="1:5" x14ac:dyDescent="0.2">
      <c r="A106" s="44">
        <f t="shared" si="1"/>
        <v>92</v>
      </c>
      <c r="B106" s="7" t="s">
        <v>143</v>
      </c>
      <c r="C106" s="21" t="s">
        <v>144</v>
      </c>
      <c r="D106" s="9" t="s">
        <v>58</v>
      </c>
      <c r="E106" s="10">
        <v>7</v>
      </c>
    </row>
    <row r="107" spans="1:5" x14ac:dyDescent="0.2">
      <c r="A107" s="44">
        <f t="shared" si="1"/>
        <v>93</v>
      </c>
      <c r="B107" s="7" t="s">
        <v>145</v>
      </c>
      <c r="C107" s="21" t="s">
        <v>146</v>
      </c>
      <c r="D107" s="9" t="s">
        <v>58</v>
      </c>
      <c r="E107" s="10">
        <v>7</v>
      </c>
    </row>
    <row r="108" spans="1:5" x14ac:dyDescent="0.2">
      <c r="A108" s="44">
        <f t="shared" si="1"/>
        <v>94</v>
      </c>
      <c r="B108" s="7"/>
      <c r="C108" s="5" t="s">
        <v>63</v>
      </c>
      <c r="D108" s="9"/>
      <c r="E108" s="10"/>
    </row>
    <row r="109" spans="1:5" x14ac:dyDescent="0.2">
      <c r="A109" s="44">
        <f t="shared" si="1"/>
        <v>95</v>
      </c>
      <c r="B109" s="7" t="s">
        <v>147</v>
      </c>
      <c r="C109" s="8" t="s">
        <v>336</v>
      </c>
      <c r="D109" s="9" t="s">
        <v>50</v>
      </c>
      <c r="E109" s="10">
        <v>8</v>
      </c>
    </row>
    <row r="110" spans="1:5" x14ac:dyDescent="0.2">
      <c r="A110" s="44">
        <f t="shared" si="1"/>
        <v>96</v>
      </c>
      <c r="B110" s="7" t="s">
        <v>148</v>
      </c>
      <c r="C110" s="8" t="s">
        <v>337</v>
      </c>
      <c r="D110" s="9" t="s">
        <v>50</v>
      </c>
      <c r="E110" s="10">
        <v>10</v>
      </c>
    </row>
    <row r="111" spans="1:5" ht="36" x14ac:dyDescent="0.2">
      <c r="A111" s="44">
        <f t="shared" si="1"/>
        <v>97</v>
      </c>
      <c r="B111" s="7" t="s">
        <v>149</v>
      </c>
      <c r="C111" s="8" t="s">
        <v>150</v>
      </c>
      <c r="D111" s="9" t="s">
        <v>66</v>
      </c>
      <c r="E111" s="10">
        <v>1</v>
      </c>
    </row>
    <row r="112" spans="1:5" x14ac:dyDescent="0.2">
      <c r="A112" s="44">
        <f t="shared" si="1"/>
        <v>98</v>
      </c>
      <c r="B112" s="7" t="s">
        <v>151</v>
      </c>
      <c r="C112" s="22" t="s">
        <v>152</v>
      </c>
      <c r="D112" s="13" t="s">
        <v>58</v>
      </c>
      <c r="E112" s="10">
        <v>5</v>
      </c>
    </row>
    <row r="113" spans="1:5" x14ac:dyDescent="0.2">
      <c r="A113" s="44">
        <f t="shared" si="1"/>
        <v>99</v>
      </c>
      <c r="B113" s="7" t="s">
        <v>153</v>
      </c>
      <c r="C113" s="22" t="s">
        <v>154</v>
      </c>
      <c r="D113" s="13" t="s">
        <v>58</v>
      </c>
      <c r="E113" s="10">
        <v>7</v>
      </c>
    </row>
    <row r="114" spans="1:5" ht="36" x14ac:dyDescent="0.2">
      <c r="A114" s="44">
        <f t="shared" si="1"/>
        <v>100</v>
      </c>
      <c r="B114" s="7" t="s">
        <v>155</v>
      </c>
      <c r="C114" s="8" t="s">
        <v>156</v>
      </c>
      <c r="D114" s="9" t="s">
        <v>50</v>
      </c>
      <c r="E114" s="10">
        <v>1</v>
      </c>
    </row>
    <row r="115" spans="1:5" x14ac:dyDescent="0.2">
      <c r="A115" s="44">
        <f t="shared" si="1"/>
        <v>101</v>
      </c>
      <c r="B115" s="7" t="s">
        <v>157</v>
      </c>
      <c r="C115" s="8" t="s">
        <v>158</v>
      </c>
      <c r="D115" s="9" t="s">
        <v>6</v>
      </c>
      <c r="E115" s="10">
        <f>E91+E92</f>
        <v>152</v>
      </c>
    </row>
    <row r="116" spans="1:5" x14ac:dyDescent="0.2">
      <c r="A116" s="44">
        <f t="shared" si="1"/>
        <v>102</v>
      </c>
      <c r="B116" s="7" t="s">
        <v>159</v>
      </c>
      <c r="C116" s="8" t="s">
        <v>160</v>
      </c>
      <c r="D116" s="9" t="s">
        <v>71</v>
      </c>
      <c r="E116" s="10">
        <v>2</v>
      </c>
    </row>
    <row r="117" spans="1:5" x14ac:dyDescent="0.2">
      <c r="A117" s="44">
        <f t="shared" si="1"/>
        <v>103</v>
      </c>
      <c r="B117" s="7" t="s">
        <v>161</v>
      </c>
      <c r="C117" s="8" t="s">
        <v>77</v>
      </c>
      <c r="D117" s="9" t="s">
        <v>66</v>
      </c>
      <c r="E117" s="23">
        <v>1</v>
      </c>
    </row>
    <row r="118" spans="1:5" x14ac:dyDescent="0.2">
      <c r="A118" s="44">
        <f t="shared" si="1"/>
        <v>104</v>
      </c>
      <c r="B118" s="16"/>
      <c r="C118" s="17" t="s">
        <v>162</v>
      </c>
      <c r="D118" s="18"/>
      <c r="E118" s="19"/>
    </row>
    <row r="119" spans="1:5" x14ac:dyDescent="0.2">
      <c r="A119" s="44">
        <f t="shared" si="1"/>
        <v>105</v>
      </c>
      <c r="B119" s="16"/>
      <c r="C119" s="17" t="s">
        <v>37</v>
      </c>
      <c r="D119" s="18"/>
      <c r="E119" s="19"/>
    </row>
    <row r="120" spans="1:5" x14ac:dyDescent="0.2">
      <c r="A120" s="44">
        <f t="shared" si="1"/>
        <v>106</v>
      </c>
      <c r="B120" s="16"/>
      <c r="C120" s="4" t="s">
        <v>38</v>
      </c>
      <c r="D120" s="18"/>
      <c r="E120" s="19"/>
    </row>
    <row r="121" spans="1:5" ht="36" x14ac:dyDescent="0.2">
      <c r="A121" s="44">
        <f t="shared" si="1"/>
        <v>107</v>
      </c>
      <c r="B121" s="7" t="s">
        <v>163</v>
      </c>
      <c r="C121" s="8" t="s">
        <v>338</v>
      </c>
      <c r="D121" s="9" t="s">
        <v>6</v>
      </c>
      <c r="E121" s="23">
        <v>7</v>
      </c>
    </row>
    <row r="122" spans="1:5" x14ac:dyDescent="0.2">
      <c r="A122" s="44">
        <f t="shared" si="1"/>
        <v>108</v>
      </c>
      <c r="B122" s="7"/>
      <c r="C122" s="4" t="s">
        <v>43</v>
      </c>
      <c r="D122" s="9"/>
      <c r="E122" s="23"/>
    </row>
    <row r="123" spans="1:5" x14ac:dyDescent="0.2">
      <c r="A123" s="44">
        <f t="shared" si="1"/>
        <v>109</v>
      </c>
      <c r="B123" s="7" t="s">
        <v>164</v>
      </c>
      <c r="C123" s="8" t="s">
        <v>339</v>
      </c>
      <c r="D123" s="9" t="s">
        <v>6</v>
      </c>
      <c r="E123" s="23">
        <f>E121</f>
        <v>7</v>
      </c>
    </row>
    <row r="124" spans="1:5" x14ac:dyDescent="0.2">
      <c r="A124" s="44">
        <f t="shared" si="1"/>
        <v>110</v>
      </c>
      <c r="B124" s="7"/>
      <c r="C124" s="4" t="s">
        <v>63</v>
      </c>
      <c r="D124" s="9"/>
      <c r="E124" s="23"/>
    </row>
    <row r="125" spans="1:5" x14ac:dyDescent="0.2">
      <c r="A125" s="44">
        <f t="shared" si="1"/>
        <v>111</v>
      </c>
      <c r="B125" s="7" t="s">
        <v>165</v>
      </c>
      <c r="C125" s="8" t="s">
        <v>340</v>
      </c>
      <c r="D125" s="9" t="s">
        <v>50</v>
      </c>
      <c r="E125" s="23">
        <v>2</v>
      </c>
    </row>
    <row r="126" spans="1:5" ht="24" x14ac:dyDescent="0.2">
      <c r="A126" s="44">
        <f t="shared" si="1"/>
        <v>112</v>
      </c>
      <c r="B126" s="7" t="s">
        <v>166</v>
      </c>
      <c r="C126" s="8" t="s">
        <v>167</v>
      </c>
      <c r="D126" s="9" t="s">
        <v>71</v>
      </c>
      <c r="E126" s="10">
        <v>2</v>
      </c>
    </row>
    <row r="127" spans="1:5" x14ac:dyDescent="0.2">
      <c r="A127" s="44">
        <f t="shared" si="1"/>
        <v>113</v>
      </c>
      <c r="B127" s="7" t="s">
        <v>168</v>
      </c>
      <c r="C127" s="8" t="s">
        <v>77</v>
      </c>
      <c r="D127" s="9" t="s">
        <v>66</v>
      </c>
      <c r="E127" s="23">
        <v>1</v>
      </c>
    </row>
    <row r="128" spans="1:5" x14ac:dyDescent="0.2">
      <c r="A128" s="44">
        <f t="shared" si="1"/>
        <v>114</v>
      </c>
      <c r="B128" s="24"/>
      <c r="C128" s="25" t="s">
        <v>169</v>
      </c>
      <c r="D128" s="26"/>
      <c r="E128" s="27"/>
    </row>
    <row r="129" spans="1:5" x14ac:dyDescent="0.2">
      <c r="A129" s="44">
        <f t="shared" si="1"/>
        <v>115</v>
      </c>
      <c r="B129" s="28"/>
      <c r="C129" s="29" t="s">
        <v>170</v>
      </c>
      <c r="D129" s="30"/>
      <c r="E129" s="31"/>
    </row>
    <row r="130" spans="1:5" x14ac:dyDescent="0.2">
      <c r="A130" s="44">
        <f t="shared" si="1"/>
        <v>116</v>
      </c>
      <c r="B130" s="32" t="s">
        <v>171</v>
      </c>
      <c r="C130" s="33" t="s">
        <v>172</v>
      </c>
      <c r="D130" s="34" t="s">
        <v>66</v>
      </c>
      <c r="E130" s="35">
        <v>1</v>
      </c>
    </row>
    <row r="131" spans="1:5" x14ac:dyDescent="0.2">
      <c r="A131" s="44">
        <f t="shared" si="1"/>
        <v>117</v>
      </c>
      <c r="B131" s="32" t="s">
        <v>173</v>
      </c>
      <c r="C131" s="36" t="s">
        <v>174</v>
      </c>
      <c r="D131" s="34" t="s">
        <v>66</v>
      </c>
      <c r="E131" s="35">
        <v>1</v>
      </c>
    </row>
    <row r="132" spans="1:5" x14ac:dyDescent="0.2">
      <c r="A132" s="44">
        <f t="shared" si="1"/>
        <v>118</v>
      </c>
      <c r="B132" s="32" t="s">
        <v>175</v>
      </c>
      <c r="C132" s="36" t="s">
        <v>176</v>
      </c>
      <c r="D132" s="34" t="s">
        <v>66</v>
      </c>
      <c r="E132" s="37">
        <v>1</v>
      </c>
    </row>
    <row r="133" spans="1:5" x14ac:dyDescent="0.2">
      <c r="A133" s="44">
        <f t="shared" si="1"/>
        <v>119</v>
      </c>
      <c r="B133" s="32"/>
      <c r="C133" s="29" t="s">
        <v>177</v>
      </c>
      <c r="D133" s="34"/>
      <c r="E133" s="37"/>
    </row>
    <row r="134" spans="1:5" ht="24" x14ac:dyDescent="0.2">
      <c r="A134" s="44">
        <f t="shared" si="1"/>
        <v>120</v>
      </c>
      <c r="B134" s="32" t="s">
        <v>178</v>
      </c>
      <c r="C134" s="33" t="s">
        <v>179</v>
      </c>
      <c r="D134" s="34" t="s">
        <v>6</v>
      </c>
      <c r="E134" s="37">
        <f>E45</f>
        <v>8</v>
      </c>
    </row>
    <row r="135" spans="1:5" x14ac:dyDescent="0.2">
      <c r="A135" s="44">
        <f t="shared" si="1"/>
        <v>121</v>
      </c>
      <c r="B135" s="32" t="s">
        <v>180</v>
      </c>
      <c r="C135" s="33" t="s">
        <v>181</v>
      </c>
      <c r="D135" s="34" t="s">
        <v>58</v>
      </c>
      <c r="E135" s="37">
        <v>2</v>
      </c>
    </row>
    <row r="136" spans="1:5" x14ac:dyDescent="0.2">
      <c r="A136" s="44">
        <f t="shared" si="1"/>
        <v>122</v>
      </c>
      <c r="B136" s="28"/>
      <c r="C136" s="29" t="s">
        <v>182</v>
      </c>
      <c r="D136" s="30"/>
      <c r="E136" s="31"/>
    </row>
    <row r="137" spans="1:5" x14ac:dyDescent="0.2">
      <c r="A137" s="44">
        <f t="shared" si="1"/>
        <v>123</v>
      </c>
      <c r="B137" s="32" t="s">
        <v>183</v>
      </c>
      <c r="C137" s="33" t="s">
        <v>172</v>
      </c>
      <c r="D137" s="34" t="s">
        <v>66</v>
      </c>
      <c r="E137" s="35">
        <v>1</v>
      </c>
    </row>
    <row r="138" spans="1:5" x14ac:dyDescent="0.2">
      <c r="A138" s="44">
        <f t="shared" si="1"/>
        <v>124</v>
      </c>
      <c r="B138" s="32" t="s">
        <v>184</v>
      </c>
      <c r="C138" s="36" t="s">
        <v>174</v>
      </c>
      <c r="D138" s="34" t="s">
        <v>66</v>
      </c>
      <c r="E138" s="35">
        <v>1</v>
      </c>
    </row>
    <row r="139" spans="1:5" x14ac:dyDescent="0.2">
      <c r="A139" s="44">
        <f t="shared" si="1"/>
        <v>125</v>
      </c>
      <c r="B139" s="28"/>
      <c r="C139" s="29" t="s">
        <v>185</v>
      </c>
      <c r="D139" s="30"/>
      <c r="E139" s="31"/>
    </row>
    <row r="140" spans="1:5" x14ac:dyDescent="0.2">
      <c r="A140" s="44">
        <f t="shared" si="1"/>
        <v>126</v>
      </c>
      <c r="B140" s="32" t="s">
        <v>186</v>
      </c>
      <c r="C140" s="36" t="s">
        <v>187</v>
      </c>
      <c r="D140" s="34" t="s">
        <v>66</v>
      </c>
      <c r="E140" s="35">
        <v>1</v>
      </c>
    </row>
    <row r="141" spans="1:5" x14ac:dyDescent="0.2">
      <c r="A141" s="44">
        <f t="shared" si="1"/>
        <v>127</v>
      </c>
      <c r="B141" s="32" t="s">
        <v>188</v>
      </c>
      <c r="C141" s="36" t="s">
        <v>189</v>
      </c>
      <c r="D141" s="34" t="s">
        <v>66</v>
      </c>
      <c r="E141" s="37">
        <v>1</v>
      </c>
    </row>
  </sheetData>
  <mergeCells count="11">
    <mergeCell ref="A7:E7"/>
    <mergeCell ref="A1:E1"/>
    <mergeCell ref="A2:E2"/>
    <mergeCell ref="A3:E3"/>
    <mergeCell ref="A5:E5"/>
    <mergeCell ref="A6:E6"/>
    <mergeCell ref="A10:A11"/>
    <mergeCell ref="B10:B11"/>
    <mergeCell ref="C10:C11"/>
    <mergeCell ref="D10:D11"/>
    <mergeCell ref="E10:E11"/>
  </mergeCells>
  <pageMargins left="0.70866141732283472" right="0.70866141732283472" top="0.74803149606299213" bottom="0.74803149606299213" header="0.31496062992125984" footer="0.31496062992125984"/>
  <pageSetup paperSize="9" scale="93" fitToHeight="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60131-031A-4CB7-BE3C-0015887FAE90}">
  <sheetPr>
    <pageSetUpPr fitToPage="1"/>
  </sheetPr>
  <dimension ref="A1:F69"/>
  <sheetViews>
    <sheetView zoomScaleNormal="100" workbookViewId="0">
      <selection activeCell="A2" sqref="A2:F2"/>
    </sheetView>
  </sheetViews>
  <sheetFormatPr defaultColWidth="9.140625" defaultRowHeight="14.25" x14ac:dyDescent="0.2"/>
  <cols>
    <col min="1" max="1" width="7.28515625" style="165" customWidth="1"/>
    <col min="2" max="2" width="6.7109375" style="165" customWidth="1"/>
    <col min="3" max="3" width="55" style="147" customWidth="1"/>
    <col min="4" max="4" width="12" style="148" customWidth="1"/>
    <col min="5" max="5" width="8.140625" style="146" customWidth="1"/>
    <col min="6" max="6" width="9.5703125" style="165" customWidth="1"/>
    <col min="7" max="243" width="9.140625" style="38"/>
    <col min="244" max="244" width="11.28515625" style="38" customWidth="1"/>
    <col min="245" max="245" width="6.7109375" style="38" customWidth="1"/>
    <col min="246" max="246" width="55" style="38" customWidth="1"/>
    <col min="247" max="247" width="8.140625" style="38" customWidth="1"/>
    <col min="248" max="248" width="9.5703125" style="38" customWidth="1"/>
    <col min="249" max="249" width="6" style="38" customWidth="1"/>
    <col min="250" max="250" width="6.7109375" style="38" customWidth="1"/>
    <col min="251" max="251" width="7.28515625" style="38" customWidth="1"/>
    <col min="252" max="252" width="7.5703125" style="38" customWidth="1"/>
    <col min="253" max="253" width="7.140625" style="38" customWidth="1"/>
    <col min="254" max="254" width="8.28515625" style="38" customWidth="1"/>
    <col min="255" max="255" width="10.28515625" style="38" customWidth="1"/>
    <col min="256" max="256" width="11" style="38" customWidth="1"/>
    <col min="257" max="257" width="10.140625" style="38" customWidth="1"/>
    <col min="258" max="258" width="8.5703125" style="38" customWidth="1"/>
    <col min="259" max="259" width="10.28515625" style="38" customWidth="1"/>
    <col min="260" max="499" width="9.140625" style="38"/>
    <col min="500" max="500" width="11.28515625" style="38" customWidth="1"/>
    <col min="501" max="501" width="6.7109375" style="38" customWidth="1"/>
    <col min="502" max="502" width="55" style="38" customWidth="1"/>
    <col min="503" max="503" width="8.140625" style="38" customWidth="1"/>
    <col min="504" max="504" width="9.5703125" style="38" customWidth="1"/>
    <col min="505" max="505" width="6" style="38" customWidth="1"/>
    <col min="506" max="506" width="6.7109375" style="38" customWidth="1"/>
    <col min="507" max="507" width="7.28515625" style="38" customWidth="1"/>
    <col min="508" max="508" width="7.5703125" style="38" customWidth="1"/>
    <col min="509" max="509" width="7.140625" style="38" customWidth="1"/>
    <col min="510" max="510" width="8.28515625" style="38" customWidth="1"/>
    <col min="511" max="511" width="10.28515625" style="38" customWidth="1"/>
    <col min="512" max="512" width="11" style="38" customWidth="1"/>
    <col min="513" max="513" width="10.140625" style="38" customWidth="1"/>
    <col min="514" max="514" width="8.5703125" style="38" customWidth="1"/>
    <col min="515" max="515" width="10.28515625" style="38" customWidth="1"/>
    <col min="516" max="755" width="9.140625" style="38"/>
    <col min="756" max="756" width="11.28515625" style="38" customWidth="1"/>
    <col min="757" max="757" width="6.7109375" style="38" customWidth="1"/>
    <col min="758" max="758" width="55" style="38" customWidth="1"/>
    <col min="759" max="759" width="8.140625" style="38" customWidth="1"/>
    <col min="760" max="760" width="9.5703125" style="38" customWidth="1"/>
    <col min="761" max="761" width="6" style="38" customWidth="1"/>
    <col min="762" max="762" width="6.7109375" style="38" customWidth="1"/>
    <col min="763" max="763" width="7.28515625" style="38" customWidth="1"/>
    <col min="764" max="764" width="7.5703125" style="38" customWidth="1"/>
    <col min="765" max="765" width="7.140625" style="38" customWidth="1"/>
    <col min="766" max="766" width="8.28515625" style="38" customWidth="1"/>
    <col min="767" max="767" width="10.28515625" style="38" customWidth="1"/>
    <col min="768" max="768" width="11" style="38" customWidth="1"/>
    <col min="769" max="769" width="10.140625" style="38" customWidth="1"/>
    <col min="770" max="770" width="8.5703125" style="38" customWidth="1"/>
    <col min="771" max="771" width="10.28515625" style="38" customWidth="1"/>
    <col min="772" max="1011" width="9.140625" style="38"/>
    <col min="1012" max="1012" width="11.28515625" style="38" customWidth="1"/>
    <col min="1013" max="1013" width="6.7109375" style="38" customWidth="1"/>
    <col min="1014" max="1014" width="55" style="38" customWidth="1"/>
    <col min="1015" max="1015" width="8.140625" style="38" customWidth="1"/>
    <col min="1016" max="1016" width="9.5703125" style="38" customWidth="1"/>
    <col min="1017" max="1017" width="6" style="38" customWidth="1"/>
    <col min="1018" max="1018" width="6.7109375" style="38" customWidth="1"/>
    <col min="1019" max="1019" width="7.28515625" style="38" customWidth="1"/>
    <col min="1020" max="1020" width="7.5703125" style="38" customWidth="1"/>
    <col min="1021" max="1021" width="7.140625" style="38" customWidth="1"/>
    <col min="1022" max="1022" width="8.28515625" style="38" customWidth="1"/>
    <col min="1023" max="1023" width="10.28515625" style="38" customWidth="1"/>
    <col min="1024" max="1024" width="11" style="38" customWidth="1"/>
    <col min="1025" max="1025" width="10.140625" style="38" customWidth="1"/>
    <col min="1026" max="1026" width="8.5703125" style="38" customWidth="1"/>
    <col min="1027" max="1027" width="10.28515625" style="38" customWidth="1"/>
    <col min="1028" max="1267" width="9.140625" style="38"/>
    <col min="1268" max="1268" width="11.28515625" style="38" customWidth="1"/>
    <col min="1269" max="1269" width="6.7109375" style="38" customWidth="1"/>
    <col min="1270" max="1270" width="55" style="38" customWidth="1"/>
    <col min="1271" max="1271" width="8.140625" style="38" customWidth="1"/>
    <col min="1272" max="1272" width="9.5703125" style="38" customWidth="1"/>
    <col min="1273" max="1273" width="6" style="38" customWidth="1"/>
    <col min="1274" max="1274" width="6.7109375" style="38" customWidth="1"/>
    <col min="1275" max="1275" width="7.28515625" style="38" customWidth="1"/>
    <col min="1276" max="1276" width="7.5703125" style="38" customWidth="1"/>
    <col min="1277" max="1277" width="7.140625" style="38" customWidth="1"/>
    <col min="1278" max="1278" width="8.28515625" style="38" customWidth="1"/>
    <col min="1279" max="1279" width="10.28515625" style="38" customWidth="1"/>
    <col min="1280" max="1280" width="11" style="38" customWidth="1"/>
    <col min="1281" max="1281" width="10.140625" style="38" customWidth="1"/>
    <col min="1282" max="1282" width="8.5703125" style="38" customWidth="1"/>
    <col min="1283" max="1283" width="10.28515625" style="38" customWidth="1"/>
    <col min="1284" max="1523" width="9.140625" style="38"/>
    <col min="1524" max="1524" width="11.28515625" style="38" customWidth="1"/>
    <col min="1525" max="1525" width="6.7109375" style="38" customWidth="1"/>
    <col min="1526" max="1526" width="55" style="38" customWidth="1"/>
    <col min="1527" max="1527" width="8.140625" style="38" customWidth="1"/>
    <col min="1528" max="1528" width="9.5703125" style="38" customWidth="1"/>
    <col min="1529" max="1529" width="6" style="38" customWidth="1"/>
    <col min="1530" max="1530" width="6.7109375" style="38" customWidth="1"/>
    <col min="1531" max="1531" width="7.28515625" style="38" customWidth="1"/>
    <col min="1532" max="1532" width="7.5703125" style="38" customWidth="1"/>
    <col min="1533" max="1533" width="7.140625" style="38" customWidth="1"/>
    <col min="1534" max="1534" width="8.28515625" style="38" customWidth="1"/>
    <col min="1535" max="1535" width="10.28515625" style="38" customWidth="1"/>
    <col min="1536" max="1536" width="11" style="38" customWidth="1"/>
    <col min="1537" max="1537" width="10.140625" style="38" customWidth="1"/>
    <col min="1538" max="1538" width="8.5703125" style="38" customWidth="1"/>
    <col min="1539" max="1539" width="10.28515625" style="38" customWidth="1"/>
    <col min="1540" max="1779" width="9.140625" style="38"/>
    <col min="1780" max="1780" width="11.28515625" style="38" customWidth="1"/>
    <col min="1781" max="1781" width="6.7109375" style="38" customWidth="1"/>
    <col min="1782" max="1782" width="55" style="38" customWidth="1"/>
    <col min="1783" max="1783" width="8.140625" style="38" customWidth="1"/>
    <col min="1784" max="1784" width="9.5703125" style="38" customWidth="1"/>
    <col min="1785" max="1785" width="6" style="38" customWidth="1"/>
    <col min="1786" max="1786" width="6.7109375" style="38" customWidth="1"/>
    <col min="1787" max="1787" width="7.28515625" style="38" customWidth="1"/>
    <col min="1788" max="1788" width="7.5703125" style="38" customWidth="1"/>
    <col min="1789" max="1789" width="7.140625" style="38" customWidth="1"/>
    <col min="1790" max="1790" width="8.28515625" style="38" customWidth="1"/>
    <col min="1791" max="1791" width="10.28515625" style="38" customWidth="1"/>
    <col min="1792" max="1792" width="11" style="38" customWidth="1"/>
    <col min="1793" max="1793" width="10.140625" style="38" customWidth="1"/>
    <col min="1794" max="1794" width="8.5703125" style="38" customWidth="1"/>
    <col min="1795" max="1795" width="10.28515625" style="38" customWidth="1"/>
    <col min="1796" max="2035" width="9.140625" style="38"/>
    <col min="2036" max="2036" width="11.28515625" style="38" customWidth="1"/>
    <col min="2037" max="2037" width="6.7109375" style="38" customWidth="1"/>
    <col min="2038" max="2038" width="55" style="38" customWidth="1"/>
    <col min="2039" max="2039" width="8.140625" style="38" customWidth="1"/>
    <col min="2040" max="2040" width="9.5703125" style="38" customWidth="1"/>
    <col min="2041" max="2041" width="6" style="38" customWidth="1"/>
    <col min="2042" max="2042" width="6.7109375" style="38" customWidth="1"/>
    <col min="2043" max="2043" width="7.28515625" style="38" customWidth="1"/>
    <col min="2044" max="2044" width="7.5703125" style="38" customWidth="1"/>
    <col min="2045" max="2045" width="7.140625" style="38" customWidth="1"/>
    <col min="2046" max="2046" width="8.28515625" style="38" customWidth="1"/>
    <col min="2047" max="2047" width="10.28515625" style="38" customWidth="1"/>
    <col min="2048" max="2048" width="11" style="38" customWidth="1"/>
    <col min="2049" max="2049" width="10.140625" style="38" customWidth="1"/>
    <col min="2050" max="2050" width="8.5703125" style="38" customWidth="1"/>
    <col min="2051" max="2051" width="10.28515625" style="38" customWidth="1"/>
    <col min="2052" max="2291" width="9.140625" style="38"/>
    <col min="2292" max="2292" width="11.28515625" style="38" customWidth="1"/>
    <col min="2293" max="2293" width="6.7109375" style="38" customWidth="1"/>
    <col min="2294" max="2294" width="55" style="38" customWidth="1"/>
    <col min="2295" max="2295" width="8.140625" style="38" customWidth="1"/>
    <col min="2296" max="2296" width="9.5703125" style="38" customWidth="1"/>
    <col min="2297" max="2297" width="6" style="38" customWidth="1"/>
    <col min="2298" max="2298" width="6.7109375" style="38" customWidth="1"/>
    <col min="2299" max="2299" width="7.28515625" style="38" customWidth="1"/>
    <col min="2300" max="2300" width="7.5703125" style="38" customWidth="1"/>
    <col min="2301" max="2301" width="7.140625" style="38" customWidth="1"/>
    <col min="2302" max="2302" width="8.28515625" style="38" customWidth="1"/>
    <col min="2303" max="2303" width="10.28515625" style="38" customWidth="1"/>
    <col min="2304" max="2304" width="11" style="38" customWidth="1"/>
    <col min="2305" max="2305" width="10.140625" style="38" customWidth="1"/>
    <col min="2306" max="2306" width="8.5703125" style="38" customWidth="1"/>
    <col min="2307" max="2307" width="10.28515625" style="38" customWidth="1"/>
    <col min="2308" max="2547" width="9.140625" style="38"/>
    <col min="2548" max="2548" width="11.28515625" style="38" customWidth="1"/>
    <col min="2549" max="2549" width="6.7109375" style="38" customWidth="1"/>
    <col min="2550" max="2550" width="55" style="38" customWidth="1"/>
    <col min="2551" max="2551" width="8.140625" style="38" customWidth="1"/>
    <col min="2552" max="2552" width="9.5703125" style="38" customWidth="1"/>
    <col min="2553" max="2553" width="6" style="38" customWidth="1"/>
    <col min="2554" max="2554" width="6.7109375" style="38" customWidth="1"/>
    <col min="2555" max="2555" width="7.28515625" style="38" customWidth="1"/>
    <col min="2556" max="2556" width="7.5703125" style="38" customWidth="1"/>
    <col min="2557" max="2557" width="7.140625" style="38" customWidth="1"/>
    <col min="2558" max="2558" width="8.28515625" style="38" customWidth="1"/>
    <col min="2559" max="2559" width="10.28515625" style="38" customWidth="1"/>
    <col min="2560" max="2560" width="11" style="38" customWidth="1"/>
    <col min="2561" max="2561" width="10.140625" style="38" customWidth="1"/>
    <col min="2562" max="2562" width="8.5703125" style="38" customWidth="1"/>
    <col min="2563" max="2563" width="10.28515625" style="38" customWidth="1"/>
    <col min="2564" max="2803" width="9.140625" style="38"/>
    <col min="2804" max="2804" width="11.28515625" style="38" customWidth="1"/>
    <col min="2805" max="2805" width="6.7109375" style="38" customWidth="1"/>
    <col min="2806" max="2806" width="55" style="38" customWidth="1"/>
    <col min="2807" max="2807" width="8.140625" style="38" customWidth="1"/>
    <col min="2808" max="2808" width="9.5703125" style="38" customWidth="1"/>
    <col min="2809" max="2809" width="6" style="38" customWidth="1"/>
    <col min="2810" max="2810" width="6.7109375" style="38" customWidth="1"/>
    <col min="2811" max="2811" width="7.28515625" style="38" customWidth="1"/>
    <col min="2812" max="2812" width="7.5703125" style="38" customWidth="1"/>
    <col min="2813" max="2813" width="7.140625" style="38" customWidth="1"/>
    <col min="2814" max="2814" width="8.28515625" style="38" customWidth="1"/>
    <col min="2815" max="2815" width="10.28515625" style="38" customWidth="1"/>
    <col min="2816" max="2816" width="11" style="38" customWidth="1"/>
    <col min="2817" max="2817" width="10.140625" style="38" customWidth="1"/>
    <col min="2818" max="2818" width="8.5703125" style="38" customWidth="1"/>
    <col min="2819" max="2819" width="10.28515625" style="38" customWidth="1"/>
    <col min="2820" max="3059" width="9.140625" style="38"/>
    <col min="3060" max="3060" width="11.28515625" style="38" customWidth="1"/>
    <col min="3061" max="3061" width="6.7109375" style="38" customWidth="1"/>
    <col min="3062" max="3062" width="55" style="38" customWidth="1"/>
    <col min="3063" max="3063" width="8.140625" style="38" customWidth="1"/>
    <col min="3064" max="3064" width="9.5703125" style="38" customWidth="1"/>
    <col min="3065" max="3065" width="6" style="38" customWidth="1"/>
    <col min="3066" max="3066" width="6.7109375" style="38" customWidth="1"/>
    <col min="3067" max="3067" width="7.28515625" style="38" customWidth="1"/>
    <col min="3068" max="3068" width="7.5703125" style="38" customWidth="1"/>
    <col min="3069" max="3069" width="7.140625" style="38" customWidth="1"/>
    <col min="3070" max="3070" width="8.28515625" style="38" customWidth="1"/>
    <col min="3071" max="3071" width="10.28515625" style="38" customWidth="1"/>
    <col min="3072" max="3072" width="11" style="38" customWidth="1"/>
    <col min="3073" max="3073" width="10.140625" style="38" customWidth="1"/>
    <col min="3074" max="3074" width="8.5703125" style="38" customWidth="1"/>
    <col min="3075" max="3075" width="10.28515625" style="38" customWidth="1"/>
    <col min="3076" max="3315" width="9.140625" style="38"/>
    <col min="3316" max="3316" width="11.28515625" style="38" customWidth="1"/>
    <col min="3317" max="3317" width="6.7109375" style="38" customWidth="1"/>
    <col min="3318" max="3318" width="55" style="38" customWidth="1"/>
    <col min="3319" max="3319" width="8.140625" style="38" customWidth="1"/>
    <col min="3320" max="3320" width="9.5703125" style="38" customWidth="1"/>
    <col min="3321" max="3321" width="6" style="38" customWidth="1"/>
    <col min="3322" max="3322" width="6.7109375" style="38" customWidth="1"/>
    <col min="3323" max="3323" width="7.28515625" style="38" customWidth="1"/>
    <col min="3324" max="3324" width="7.5703125" style="38" customWidth="1"/>
    <col min="3325" max="3325" width="7.140625" style="38" customWidth="1"/>
    <col min="3326" max="3326" width="8.28515625" style="38" customWidth="1"/>
    <col min="3327" max="3327" width="10.28515625" style="38" customWidth="1"/>
    <col min="3328" max="3328" width="11" style="38" customWidth="1"/>
    <col min="3329" max="3329" width="10.140625" style="38" customWidth="1"/>
    <col min="3330" max="3330" width="8.5703125" style="38" customWidth="1"/>
    <col min="3331" max="3331" width="10.28515625" style="38" customWidth="1"/>
    <col min="3332" max="3571" width="9.140625" style="38"/>
    <col min="3572" max="3572" width="11.28515625" style="38" customWidth="1"/>
    <col min="3573" max="3573" width="6.7109375" style="38" customWidth="1"/>
    <col min="3574" max="3574" width="55" style="38" customWidth="1"/>
    <col min="3575" max="3575" width="8.140625" style="38" customWidth="1"/>
    <col min="3576" max="3576" width="9.5703125" style="38" customWidth="1"/>
    <col min="3577" max="3577" width="6" style="38" customWidth="1"/>
    <col min="3578" max="3578" width="6.7109375" style="38" customWidth="1"/>
    <col min="3579" max="3579" width="7.28515625" style="38" customWidth="1"/>
    <col min="3580" max="3580" width="7.5703125" style="38" customWidth="1"/>
    <col min="3581" max="3581" width="7.140625" style="38" customWidth="1"/>
    <col min="3582" max="3582" width="8.28515625" style="38" customWidth="1"/>
    <col min="3583" max="3583" width="10.28515625" style="38" customWidth="1"/>
    <col min="3584" max="3584" width="11" style="38" customWidth="1"/>
    <col min="3585" max="3585" width="10.140625" style="38" customWidth="1"/>
    <col min="3586" max="3586" width="8.5703125" style="38" customWidth="1"/>
    <col min="3587" max="3587" width="10.28515625" style="38" customWidth="1"/>
    <col min="3588" max="3827" width="9.140625" style="38"/>
    <col min="3828" max="3828" width="11.28515625" style="38" customWidth="1"/>
    <col min="3829" max="3829" width="6.7109375" style="38" customWidth="1"/>
    <col min="3830" max="3830" width="55" style="38" customWidth="1"/>
    <col min="3831" max="3831" width="8.140625" style="38" customWidth="1"/>
    <col min="3832" max="3832" width="9.5703125" style="38" customWidth="1"/>
    <col min="3833" max="3833" width="6" style="38" customWidth="1"/>
    <col min="3834" max="3834" width="6.7109375" style="38" customWidth="1"/>
    <col min="3835" max="3835" width="7.28515625" style="38" customWidth="1"/>
    <col min="3836" max="3836" width="7.5703125" style="38" customWidth="1"/>
    <col min="3837" max="3837" width="7.140625" style="38" customWidth="1"/>
    <col min="3838" max="3838" width="8.28515625" style="38" customWidth="1"/>
    <col min="3839" max="3839" width="10.28515625" style="38" customWidth="1"/>
    <col min="3840" max="3840" width="11" style="38" customWidth="1"/>
    <col min="3841" max="3841" width="10.140625" style="38" customWidth="1"/>
    <col min="3842" max="3842" width="8.5703125" style="38" customWidth="1"/>
    <col min="3843" max="3843" width="10.28515625" style="38" customWidth="1"/>
    <col min="3844" max="4083" width="9.140625" style="38"/>
    <col min="4084" max="4084" width="11.28515625" style="38" customWidth="1"/>
    <col min="4085" max="4085" width="6.7109375" style="38" customWidth="1"/>
    <col min="4086" max="4086" width="55" style="38" customWidth="1"/>
    <col min="4087" max="4087" width="8.140625" style="38" customWidth="1"/>
    <col min="4088" max="4088" width="9.5703125" style="38" customWidth="1"/>
    <col min="4089" max="4089" width="6" style="38" customWidth="1"/>
    <col min="4090" max="4090" width="6.7109375" style="38" customWidth="1"/>
    <col min="4091" max="4091" width="7.28515625" style="38" customWidth="1"/>
    <col min="4092" max="4092" width="7.5703125" style="38" customWidth="1"/>
    <col min="4093" max="4093" width="7.140625" style="38" customWidth="1"/>
    <col min="4094" max="4094" width="8.28515625" style="38" customWidth="1"/>
    <col min="4095" max="4095" width="10.28515625" style="38" customWidth="1"/>
    <col min="4096" max="4096" width="11" style="38" customWidth="1"/>
    <col min="4097" max="4097" width="10.140625" style="38" customWidth="1"/>
    <col min="4098" max="4098" width="8.5703125" style="38" customWidth="1"/>
    <col min="4099" max="4099" width="10.28515625" style="38" customWidth="1"/>
    <col min="4100" max="4339" width="9.140625" style="38"/>
    <col min="4340" max="4340" width="11.28515625" style="38" customWidth="1"/>
    <col min="4341" max="4341" width="6.7109375" style="38" customWidth="1"/>
    <col min="4342" max="4342" width="55" style="38" customWidth="1"/>
    <col min="4343" max="4343" width="8.140625" style="38" customWidth="1"/>
    <col min="4344" max="4344" width="9.5703125" style="38" customWidth="1"/>
    <col min="4345" max="4345" width="6" style="38" customWidth="1"/>
    <col min="4346" max="4346" width="6.7109375" style="38" customWidth="1"/>
    <col min="4347" max="4347" width="7.28515625" style="38" customWidth="1"/>
    <col min="4348" max="4348" width="7.5703125" style="38" customWidth="1"/>
    <col min="4349" max="4349" width="7.140625" style="38" customWidth="1"/>
    <col min="4350" max="4350" width="8.28515625" style="38" customWidth="1"/>
    <col min="4351" max="4351" width="10.28515625" style="38" customWidth="1"/>
    <col min="4352" max="4352" width="11" style="38" customWidth="1"/>
    <col min="4353" max="4353" width="10.140625" style="38" customWidth="1"/>
    <col min="4354" max="4354" width="8.5703125" style="38" customWidth="1"/>
    <col min="4355" max="4355" width="10.28515625" style="38" customWidth="1"/>
    <col min="4356" max="4595" width="9.140625" style="38"/>
    <col min="4596" max="4596" width="11.28515625" style="38" customWidth="1"/>
    <col min="4597" max="4597" width="6.7109375" style="38" customWidth="1"/>
    <col min="4598" max="4598" width="55" style="38" customWidth="1"/>
    <col min="4599" max="4599" width="8.140625" style="38" customWidth="1"/>
    <col min="4600" max="4600" width="9.5703125" style="38" customWidth="1"/>
    <col min="4601" max="4601" width="6" style="38" customWidth="1"/>
    <col min="4602" max="4602" width="6.7109375" style="38" customWidth="1"/>
    <col min="4603" max="4603" width="7.28515625" style="38" customWidth="1"/>
    <col min="4604" max="4604" width="7.5703125" style="38" customWidth="1"/>
    <col min="4605" max="4605" width="7.140625" style="38" customWidth="1"/>
    <col min="4606" max="4606" width="8.28515625" style="38" customWidth="1"/>
    <col min="4607" max="4607" width="10.28515625" style="38" customWidth="1"/>
    <col min="4608" max="4608" width="11" style="38" customWidth="1"/>
    <col min="4609" max="4609" width="10.140625" style="38" customWidth="1"/>
    <col min="4610" max="4610" width="8.5703125" style="38" customWidth="1"/>
    <col min="4611" max="4611" width="10.28515625" style="38" customWidth="1"/>
    <col min="4612" max="4851" width="9.140625" style="38"/>
    <col min="4852" max="4852" width="11.28515625" style="38" customWidth="1"/>
    <col min="4853" max="4853" width="6.7109375" style="38" customWidth="1"/>
    <col min="4854" max="4854" width="55" style="38" customWidth="1"/>
    <col min="4855" max="4855" width="8.140625" style="38" customWidth="1"/>
    <col min="4856" max="4856" width="9.5703125" style="38" customWidth="1"/>
    <col min="4857" max="4857" width="6" style="38" customWidth="1"/>
    <col min="4858" max="4858" width="6.7109375" style="38" customWidth="1"/>
    <col min="4859" max="4859" width="7.28515625" style="38" customWidth="1"/>
    <col min="4860" max="4860" width="7.5703125" style="38" customWidth="1"/>
    <col min="4861" max="4861" width="7.140625" style="38" customWidth="1"/>
    <col min="4862" max="4862" width="8.28515625" style="38" customWidth="1"/>
    <col min="4863" max="4863" width="10.28515625" style="38" customWidth="1"/>
    <col min="4864" max="4864" width="11" style="38" customWidth="1"/>
    <col min="4865" max="4865" width="10.140625" style="38" customWidth="1"/>
    <col min="4866" max="4866" width="8.5703125" style="38" customWidth="1"/>
    <col min="4867" max="4867" width="10.28515625" style="38" customWidth="1"/>
    <col min="4868" max="5107" width="9.140625" style="38"/>
    <col min="5108" max="5108" width="11.28515625" style="38" customWidth="1"/>
    <col min="5109" max="5109" width="6.7109375" style="38" customWidth="1"/>
    <col min="5110" max="5110" width="55" style="38" customWidth="1"/>
    <col min="5111" max="5111" width="8.140625" style="38" customWidth="1"/>
    <col min="5112" max="5112" width="9.5703125" style="38" customWidth="1"/>
    <col min="5113" max="5113" width="6" style="38" customWidth="1"/>
    <col min="5114" max="5114" width="6.7109375" style="38" customWidth="1"/>
    <col min="5115" max="5115" width="7.28515625" style="38" customWidth="1"/>
    <col min="5116" max="5116" width="7.5703125" style="38" customWidth="1"/>
    <col min="5117" max="5117" width="7.140625" style="38" customWidth="1"/>
    <col min="5118" max="5118" width="8.28515625" style="38" customWidth="1"/>
    <col min="5119" max="5119" width="10.28515625" style="38" customWidth="1"/>
    <col min="5120" max="5120" width="11" style="38" customWidth="1"/>
    <col min="5121" max="5121" width="10.140625" style="38" customWidth="1"/>
    <col min="5122" max="5122" width="8.5703125" style="38" customWidth="1"/>
    <col min="5123" max="5123" width="10.28515625" style="38" customWidth="1"/>
    <col min="5124" max="5363" width="9.140625" style="38"/>
    <col min="5364" max="5364" width="11.28515625" style="38" customWidth="1"/>
    <col min="5365" max="5365" width="6.7109375" style="38" customWidth="1"/>
    <col min="5366" max="5366" width="55" style="38" customWidth="1"/>
    <col min="5367" max="5367" width="8.140625" style="38" customWidth="1"/>
    <col min="5368" max="5368" width="9.5703125" style="38" customWidth="1"/>
    <col min="5369" max="5369" width="6" style="38" customWidth="1"/>
    <col min="5370" max="5370" width="6.7109375" style="38" customWidth="1"/>
    <col min="5371" max="5371" width="7.28515625" style="38" customWidth="1"/>
    <col min="5372" max="5372" width="7.5703125" style="38" customWidth="1"/>
    <col min="5373" max="5373" width="7.140625" style="38" customWidth="1"/>
    <col min="5374" max="5374" width="8.28515625" style="38" customWidth="1"/>
    <col min="5375" max="5375" width="10.28515625" style="38" customWidth="1"/>
    <col min="5376" max="5376" width="11" style="38" customWidth="1"/>
    <col min="5377" max="5377" width="10.140625" style="38" customWidth="1"/>
    <col min="5378" max="5378" width="8.5703125" style="38" customWidth="1"/>
    <col min="5379" max="5379" width="10.28515625" style="38" customWidth="1"/>
    <col min="5380" max="5619" width="9.140625" style="38"/>
    <col min="5620" max="5620" width="11.28515625" style="38" customWidth="1"/>
    <col min="5621" max="5621" width="6.7109375" style="38" customWidth="1"/>
    <col min="5622" max="5622" width="55" style="38" customWidth="1"/>
    <col min="5623" max="5623" width="8.140625" style="38" customWidth="1"/>
    <col min="5624" max="5624" width="9.5703125" style="38" customWidth="1"/>
    <col min="5625" max="5625" width="6" style="38" customWidth="1"/>
    <col min="5626" max="5626" width="6.7109375" style="38" customWidth="1"/>
    <col min="5627" max="5627" width="7.28515625" style="38" customWidth="1"/>
    <col min="5628" max="5628" width="7.5703125" style="38" customWidth="1"/>
    <col min="5629" max="5629" width="7.140625" style="38" customWidth="1"/>
    <col min="5630" max="5630" width="8.28515625" style="38" customWidth="1"/>
    <col min="5631" max="5631" width="10.28515625" style="38" customWidth="1"/>
    <col min="5632" max="5632" width="11" style="38" customWidth="1"/>
    <col min="5633" max="5633" width="10.140625" style="38" customWidth="1"/>
    <col min="5634" max="5634" width="8.5703125" style="38" customWidth="1"/>
    <col min="5635" max="5635" width="10.28515625" style="38" customWidth="1"/>
    <col min="5636" max="5875" width="9.140625" style="38"/>
    <col min="5876" max="5876" width="11.28515625" style="38" customWidth="1"/>
    <col min="5877" max="5877" width="6.7109375" style="38" customWidth="1"/>
    <col min="5878" max="5878" width="55" style="38" customWidth="1"/>
    <col min="5879" max="5879" width="8.140625" style="38" customWidth="1"/>
    <col min="5880" max="5880" width="9.5703125" style="38" customWidth="1"/>
    <col min="5881" max="5881" width="6" style="38" customWidth="1"/>
    <col min="5882" max="5882" width="6.7109375" style="38" customWidth="1"/>
    <col min="5883" max="5883" width="7.28515625" style="38" customWidth="1"/>
    <col min="5884" max="5884" width="7.5703125" style="38" customWidth="1"/>
    <col min="5885" max="5885" width="7.140625" style="38" customWidth="1"/>
    <col min="5886" max="5886" width="8.28515625" style="38" customWidth="1"/>
    <col min="5887" max="5887" width="10.28515625" style="38" customWidth="1"/>
    <col min="5888" max="5888" width="11" style="38" customWidth="1"/>
    <col min="5889" max="5889" width="10.140625" style="38" customWidth="1"/>
    <col min="5890" max="5890" width="8.5703125" style="38" customWidth="1"/>
    <col min="5891" max="5891" width="10.28515625" style="38" customWidth="1"/>
    <col min="5892" max="6131" width="9.140625" style="38"/>
    <col min="6132" max="6132" width="11.28515625" style="38" customWidth="1"/>
    <col min="6133" max="6133" width="6.7109375" style="38" customWidth="1"/>
    <col min="6134" max="6134" width="55" style="38" customWidth="1"/>
    <col min="6135" max="6135" width="8.140625" style="38" customWidth="1"/>
    <col min="6136" max="6136" width="9.5703125" style="38" customWidth="1"/>
    <col min="6137" max="6137" width="6" style="38" customWidth="1"/>
    <col min="6138" max="6138" width="6.7109375" style="38" customWidth="1"/>
    <col min="6139" max="6139" width="7.28515625" style="38" customWidth="1"/>
    <col min="6140" max="6140" width="7.5703125" style="38" customWidth="1"/>
    <col min="6141" max="6141" width="7.140625" style="38" customWidth="1"/>
    <col min="6142" max="6142" width="8.28515625" style="38" customWidth="1"/>
    <col min="6143" max="6143" width="10.28515625" style="38" customWidth="1"/>
    <col min="6144" max="6144" width="11" style="38" customWidth="1"/>
    <col min="6145" max="6145" width="10.140625" style="38" customWidth="1"/>
    <col min="6146" max="6146" width="8.5703125" style="38" customWidth="1"/>
    <col min="6147" max="6147" width="10.28515625" style="38" customWidth="1"/>
    <col min="6148" max="6387" width="9.140625" style="38"/>
    <col min="6388" max="6388" width="11.28515625" style="38" customWidth="1"/>
    <col min="6389" max="6389" width="6.7109375" style="38" customWidth="1"/>
    <col min="6390" max="6390" width="55" style="38" customWidth="1"/>
    <col min="6391" max="6391" width="8.140625" style="38" customWidth="1"/>
    <col min="6392" max="6392" width="9.5703125" style="38" customWidth="1"/>
    <col min="6393" max="6393" width="6" style="38" customWidth="1"/>
    <col min="6394" max="6394" width="6.7109375" style="38" customWidth="1"/>
    <col min="6395" max="6395" width="7.28515625" style="38" customWidth="1"/>
    <col min="6396" max="6396" width="7.5703125" style="38" customWidth="1"/>
    <col min="6397" max="6397" width="7.140625" style="38" customWidth="1"/>
    <col min="6398" max="6398" width="8.28515625" style="38" customWidth="1"/>
    <col min="6399" max="6399" width="10.28515625" style="38" customWidth="1"/>
    <col min="6400" max="6400" width="11" style="38" customWidth="1"/>
    <col min="6401" max="6401" width="10.140625" style="38" customWidth="1"/>
    <col min="6402" max="6402" width="8.5703125" style="38" customWidth="1"/>
    <col min="6403" max="6403" width="10.28515625" style="38" customWidth="1"/>
    <col min="6404" max="6643" width="9.140625" style="38"/>
    <col min="6644" max="6644" width="11.28515625" style="38" customWidth="1"/>
    <col min="6645" max="6645" width="6.7109375" style="38" customWidth="1"/>
    <col min="6646" max="6646" width="55" style="38" customWidth="1"/>
    <col min="6647" max="6647" width="8.140625" style="38" customWidth="1"/>
    <col min="6648" max="6648" width="9.5703125" style="38" customWidth="1"/>
    <col min="6649" max="6649" width="6" style="38" customWidth="1"/>
    <col min="6650" max="6650" width="6.7109375" style="38" customWidth="1"/>
    <col min="6651" max="6651" width="7.28515625" style="38" customWidth="1"/>
    <col min="6652" max="6652" width="7.5703125" style="38" customWidth="1"/>
    <col min="6653" max="6653" width="7.140625" style="38" customWidth="1"/>
    <col min="6654" max="6654" width="8.28515625" style="38" customWidth="1"/>
    <col min="6655" max="6655" width="10.28515625" style="38" customWidth="1"/>
    <col min="6656" max="6656" width="11" style="38" customWidth="1"/>
    <col min="6657" max="6657" width="10.140625" style="38" customWidth="1"/>
    <col min="6658" max="6658" width="8.5703125" style="38" customWidth="1"/>
    <col min="6659" max="6659" width="10.28515625" style="38" customWidth="1"/>
    <col min="6660" max="6899" width="9.140625" style="38"/>
    <col min="6900" max="6900" width="11.28515625" style="38" customWidth="1"/>
    <col min="6901" max="6901" width="6.7109375" style="38" customWidth="1"/>
    <col min="6902" max="6902" width="55" style="38" customWidth="1"/>
    <col min="6903" max="6903" width="8.140625" style="38" customWidth="1"/>
    <col min="6904" max="6904" width="9.5703125" style="38" customWidth="1"/>
    <col min="6905" max="6905" width="6" style="38" customWidth="1"/>
    <col min="6906" max="6906" width="6.7109375" style="38" customWidth="1"/>
    <col min="6907" max="6907" width="7.28515625" style="38" customWidth="1"/>
    <col min="6908" max="6908" width="7.5703125" style="38" customWidth="1"/>
    <col min="6909" max="6909" width="7.140625" style="38" customWidth="1"/>
    <col min="6910" max="6910" width="8.28515625" style="38" customWidth="1"/>
    <col min="6911" max="6911" width="10.28515625" style="38" customWidth="1"/>
    <col min="6912" max="6912" width="11" style="38" customWidth="1"/>
    <col min="6913" max="6913" width="10.140625" style="38" customWidth="1"/>
    <col min="6914" max="6914" width="8.5703125" style="38" customWidth="1"/>
    <col min="6915" max="6915" width="10.28515625" style="38" customWidth="1"/>
    <col min="6916" max="7155" width="9.140625" style="38"/>
    <col min="7156" max="7156" width="11.28515625" style="38" customWidth="1"/>
    <col min="7157" max="7157" width="6.7109375" style="38" customWidth="1"/>
    <col min="7158" max="7158" width="55" style="38" customWidth="1"/>
    <col min="7159" max="7159" width="8.140625" style="38" customWidth="1"/>
    <col min="7160" max="7160" width="9.5703125" style="38" customWidth="1"/>
    <col min="7161" max="7161" width="6" style="38" customWidth="1"/>
    <col min="7162" max="7162" width="6.7109375" style="38" customWidth="1"/>
    <col min="7163" max="7163" width="7.28515625" style="38" customWidth="1"/>
    <col min="7164" max="7164" width="7.5703125" style="38" customWidth="1"/>
    <col min="7165" max="7165" width="7.140625" style="38" customWidth="1"/>
    <col min="7166" max="7166" width="8.28515625" style="38" customWidth="1"/>
    <col min="7167" max="7167" width="10.28515625" style="38" customWidth="1"/>
    <col min="7168" max="7168" width="11" style="38" customWidth="1"/>
    <col min="7169" max="7169" width="10.140625" style="38" customWidth="1"/>
    <col min="7170" max="7170" width="8.5703125" style="38" customWidth="1"/>
    <col min="7171" max="7171" width="10.28515625" style="38" customWidth="1"/>
    <col min="7172" max="7411" width="9.140625" style="38"/>
    <col min="7412" max="7412" width="11.28515625" style="38" customWidth="1"/>
    <col min="7413" max="7413" width="6.7109375" style="38" customWidth="1"/>
    <col min="7414" max="7414" width="55" style="38" customWidth="1"/>
    <col min="7415" max="7415" width="8.140625" style="38" customWidth="1"/>
    <col min="7416" max="7416" width="9.5703125" style="38" customWidth="1"/>
    <col min="7417" max="7417" width="6" style="38" customWidth="1"/>
    <col min="7418" max="7418" width="6.7109375" style="38" customWidth="1"/>
    <col min="7419" max="7419" width="7.28515625" style="38" customWidth="1"/>
    <col min="7420" max="7420" width="7.5703125" style="38" customWidth="1"/>
    <col min="7421" max="7421" width="7.140625" style="38" customWidth="1"/>
    <col min="7422" max="7422" width="8.28515625" style="38" customWidth="1"/>
    <col min="7423" max="7423" width="10.28515625" style="38" customWidth="1"/>
    <col min="7424" max="7424" width="11" style="38" customWidth="1"/>
    <col min="7425" max="7425" width="10.140625" style="38" customWidth="1"/>
    <col min="7426" max="7426" width="8.5703125" style="38" customWidth="1"/>
    <col min="7427" max="7427" width="10.28515625" style="38" customWidth="1"/>
    <col min="7428" max="7667" width="9.140625" style="38"/>
    <col min="7668" max="7668" width="11.28515625" style="38" customWidth="1"/>
    <col min="7669" max="7669" width="6.7109375" style="38" customWidth="1"/>
    <col min="7670" max="7670" width="55" style="38" customWidth="1"/>
    <col min="7671" max="7671" width="8.140625" style="38" customWidth="1"/>
    <col min="7672" max="7672" width="9.5703125" style="38" customWidth="1"/>
    <col min="7673" max="7673" width="6" style="38" customWidth="1"/>
    <col min="7674" max="7674" width="6.7109375" style="38" customWidth="1"/>
    <col min="7675" max="7675" width="7.28515625" style="38" customWidth="1"/>
    <col min="7676" max="7676" width="7.5703125" style="38" customWidth="1"/>
    <col min="7677" max="7677" width="7.140625" style="38" customWidth="1"/>
    <col min="7678" max="7678" width="8.28515625" style="38" customWidth="1"/>
    <col min="7679" max="7679" width="10.28515625" style="38" customWidth="1"/>
    <col min="7680" max="7680" width="11" style="38" customWidth="1"/>
    <col min="7681" max="7681" width="10.140625" style="38" customWidth="1"/>
    <col min="7682" max="7682" width="8.5703125" style="38" customWidth="1"/>
    <col min="7683" max="7683" width="10.28515625" style="38" customWidth="1"/>
    <col min="7684" max="7923" width="9.140625" style="38"/>
    <col min="7924" max="7924" width="11.28515625" style="38" customWidth="1"/>
    <col min="7925" max="7925" width="6.7109375" style="38" customWidth="1"/>
    <col min="7926" max="7926" width="55" style="38" customWidth="1"/>
    <col min="7927" max="7927" width="8.140625" style="38" customWidth="1"/>
    <col min="7928" max="7928" width="9.5703125" style="38" customWidth="1"/>
    <col min="7929" max="7929" width="6" style="38" customWidth="1"/>
    <col min="7930" max="7930" width="6.7109375" style="38" customWidth="1"/>
    <col min="7931" max="7931" width="7.28515625" style="38" customWidth="1"/>
    <col min="7932" max="7932" width="7.5703125" style="38" customWidth="1"/>
    <col min="7933" max="7933" width="7.140625" style="38" customWidth="1"/>
    <col min="7934" max="7934" width="8.28515625" style="38" customWidth="1"/>
    <col min="7935" max="7935" width="10.28515625" style="38" customWidth="1"/>
    <col min="7936" max="7936" width="11" style="38" customWidth="1"/>
    <col min="7937" max="7937" width="10.140625" style="38" customWidth="1"/>
    <col min="7938" max="7938" width="8.5703125" style="38" customWidth="1"/>
    <col min="7939" max="7939" width="10.28515625" style="38" customWidth="1"/>
    <col min="7940" max="8179" width="9.140625" style="38"/>
    <col min="8180" max="8180" width="11.28515625" style="38" customWidth="1"/>
    <col min="8181" max="8181" width="6.7109375" style="38" customWidth="1"/>
    <col min="8182" max="8182" width="55" style="38" customWidth="1"/>
    <col min="8183" max="8183" width="8.140625" style="38" customWidth="1"/>
    <col min="8184" max="8184" width="9.5703125" style="38" customWidth="1"/>
    <col min="8185" max="8185" width="6" style="38" customWidth="1"/>
    <col min="8186" max="8186" width="6.7109375" style="38" customWidth="1"/>
    <col min="8187" max="8187" width="7.28515625" style="38" customWidth="1"/>
    <col min="8188" max="8188" width="7.5703125" style="38" customWidth="1"/>
    <col min="8189" max="8189" width="7.140625" style="38" customWidth="1"/>
    <col min="8190" max="8190" width="8.28515625" style="38" customWidth="1"/>
    <col min="8191" max="8191" width="10.28515625" style="38" customWidth="1"/>
    <col min="8192" max="8192" width="11" style="38" customWidth="1"/>
    <col min="8193" max="8193" width="10.140625" style="38" customWidth="1"/>
    <col min="8194" max="8194" width="8.5703125" style="38" customWidth="1"/>
    <col min="8195" max="8195" width="10.28515625" style="38" customWidth="1"/>
    <col min="8196" max="8435" width="9.140625" style="38"/>
    <col min="8436" max="8436" width="11.28515625" style="38" customWidth="1"/>
    <col min="8437" max="8437" width="6.7109375" style="38" customWidth="1"/>
    <col min="8438" max="8438" width="55" style="38" customWidth="1"/>
    <col min="8439" max="8439" width="8.140625" style="38" customWidth="1"/>
    <col min="8440" max="8440" width="9.5703125" style="38" customWidth="1"/>
    <col min="8441" max="8441" width="6" style="38" customWidth="1"/>
    <col min="8442" max="8442" width="6.7109375" style="38" customWidth="1"/>
    <col min="8443" max="8443" width="7.28515625" style="38" customWidth="1"/>
    <col min="8444" max="8444" width="7.5703125" style="38" customWidth="1"/>
    <col min="8445" max="8445" width="7.140625" style="38" customWidth="1"/>
    <col min="8446" max="8446" width="8.28515625" style="38" customWidth="1"/>
    <col min="8447" max="8447" width="10.28515625" style="38" customWidth="1"/>
    <col min="8448" max="8448" width="11" style="38" customWidth="1"/>
    <col min="8449" max="8449" width="10.140625" style="38" customWidth="1"/>
    <col min="8450" max="8450" width="8.5703125" style="38" customWidth="1"/>
    <col min="8451" max="8451" width="10.28515625" style="38" customWidth="1"/>
    <col min="8452" max="8691" width="9.140625" style="38"/>
    <col min="8692" max="8692" width="11.28515625" style="38" customWidth="1"/>
    <col min="8693" max="8693" width="6.7109375" style="38" customWidth="1"/>
    <col min="8694" max="8694" width="55" style="38" customWidth="1"/>
    <col min="8695" max="8695" width="8.140625" style="38" customWidth="1"/>
    <col min="8696" max="8696" width="9.5703125" style="38" customWidth="1"/>
    <col min="8697" max="8697" width="6" style="38" customWidth="1"/>
    <col min="8698" max="8698" width="6.7109375" style="38" customWidth="1"/>
    <col min="8699" max="8699" width="7.28515625" style="38" customWidth="1"/>
    <col min="8700" max="8700" width="7.5703125" style="38" customWidth="1"/>
    <col min="8701" max="8701" width="7.140625" style="38" customWidth="1"/>
    <col min="8702" max="8702" width="8.28515625" style="38" customWidth="1"/>
    <col min="8703" max="8703" width="10.28515625" style="38" customWidth="1"/>
    <col min="8704" max="8704" width="11" style="38" customWidth="1"/>
    <col min="8705" max="8705" width="10.140625" style="38" customWidth="1"/>
    <col min="8706" max="8706" width="8.5703125" style="38" customWidth="1"/>
    <col min="8707" max="8707" width="10.28515625" style="38" customWidth="1"/>
    <col min="8708" max="8947" width="9.140625" style="38"/>
    <col min="8948" max="8948" width="11.28515625" style="38" customWidth="1"/>
    <col min="8949" max="8949" width="6.7109375" style="38" customWidth="1"/>
    <col min="8950" max="8950" width="55" style="38" customWidth="1"/>
    <col min="8951" max="8951" width="8.140625" style="38" customWidth="1"/>
    <col min="8952" max="8952" width="9.5703125" style="38" customWidth="1"/>
    <col min="8953" max="8953" width="6" style="38" customWidth="1"/>
    <col min="8954" max="8954" width="6.7109375" style="38" customWidth="1"/>
    <col min="8955" max="8955" width="7.28515625" style="38" customWidth="1"/>
    <col min="8956" max="8956" width="7.5703125" style="38" customWidth="1"/>
    <col min="8957" max="8957" width="7.140625" style="38" customWidth="1"/>
    <col min="8958" max="8958" width="8.28515625" style="38" customWidth="1"/>
    <col min="8959" max="8959" width="10.28515625" style="38" customWidth="1"/>
    <col min="8960" max="8960" width="11" style="38" customWidth="1"/>
    <col min="8961" max="8961" width="10.140625" style="38" customWidth="1"/>
    <col min="8962" max="8962" width="8.5703125" style="38" customWidth="1"/>
    <col min="8963" max="8963" width="10.28515625" style="38" customWidth="1"/>
    <col min="8964" max="9203" width="9.140625" style="38"/>
    <col min="9204" max="9204" width="11.28515625" style="38" customWidth="1"/>
    <col min="9205" max="9205" width="6.7109375" style="38" customWidth="1"/>
    <col min="9206" max="9206" width="55" style="38" customWidth="1"/>
    <col min="9207" max="9207" width="8.140625" style="38" customWidth="1"/>
    <col min="9208" max="9208" width="9.5703125" style="38" customWidth="1"/>
    <col min="9209" max="9209" width="6" style="38" customWidth="1"/>
    <col min="9210" max="9210" width="6.7109375" style="38" customWidth="1"/>
    <col min="9211" max="9211" width="7.28515625" style="38" customWidth="1"/>
    <col min="9212" max="9212" width="7.5703125" style="38" customWidth="1"/>
    <col min="9213" max="9213" width="7.140625" style="38" customWidth="1"/>
    <col min="9214" max="9214" width="8.28515625" style="38" customWidth="1"/>
    <col min="9215" max="9215" width="10.28515625" style="38" customWidth="1"/>
    <col min="9216" max="9216" width="11" style="38" customWidth="1"/>
    <col min="9217" max="9217" width="10.140625" style="38" customWidth="1"/>
    <col min="9218" max="9218" width="8.5703125" style="38" customWidth="1"/>
    <col min="9219" max="9219" width="10.28515625" style="38" customWidth="1"/>
    <col min="9220" max="9459" width="9.140625" style="38"/>
    <col min="9460" max="9460" width="11.28515625" style="38" customWidth="1"/>
    <col min="9461" max="9461" width="6.7109375" style="38" customWidth="1"/>
    <col min="9462" max="9462" width="55" style="38" customWidth="1"/>
    <col min="9463" max="9463" width="8.140625" style="38" customWidth="1"/>
    <col min="9464" max="9464" width="9.5703125" style="38" customWidth="1"/>
    <col min="9465" max="9465" width="6" style="38" customWidth="1"/>
    <col min="9466" max="9466" width="6.7109375" style="38" customWidth="1"/>
    <col min="9467" max="9467" width="7.28515625" style="38" customWidth="1"/>
    <col min="9468" max="9468" width="7.5703125" style="38" customWidth="1"/>
    <col min="9469" max="9469" width="7.140625" style="38" customWidth="1"/>
    <col min="9470" max="9470" width="8.28515625" style="38" customWidth="1"/>
    <col min="9471" max="9471" width="10.28515625" style="38" customWidth="1"/>
    <col min="9472" max="9472" width="11" style="38" customWidth="1"/>
    <col min="9473" max="9473" width="10.140625" style="38" customWidth="1"/>
    <col min="9474" max="9474" width="8.5703125" style="38" customWidth="1"/>
    <col min="9475" max="9475" width="10.28515625" style="38" customWidth="1"/>
    <col min="9476" max="9715" width="9.140625" style="38"/>
    <col min="9716" max="9716" width="11.28515625" style="38" customWidth="1"/>
    <col min="9717" max="9717" width="6.7109375" style="38" customWidth="1"/>
    <col min="9718" max="9718" width="55" style="38" customWidth="1"/>
    <col min="9719" max="9719" width="8.140625" style="38" customWidth="1"/>
    <col min="9720" max="9720" width="9.5703125" style="38" customWidth="1"/>
    <col min="9721" max="9721" width="6" style="38" customWidth="1"/>
    <col min="9722" max="9722" width="6.7109375" style="38" customWidth="1"/>
    <col min="9723" max="9723" width="7.28515625" style="38" customWidth="1"/>
    <col min="9724" max="9724" width="7.5703125" style="38" customWidth="1"/>
    <col min="9725" max="9725" width="7.140625" style="38" customWidth="1"/>
    <col min="9726" max="9726" width="8.28515625" style="38" customWidth="1"/>
    <col min="9727" max="9727" width="10.28515625" style="38" customWidth="1"/>
    <col min="9728" max="9728" width="11" style="38" customWidth="1"/>
    <col min="9729" max="9729" width="10.140625" style="38" customWidth="1"/>
    <col min="9730" max="9730" width="8.5703125" style="38" customWidth="1"/>
    <col min="9731" max="9731" width="10.28515625" style="38" customWidth="1"/>
    <col min="9732" max="9971" width="9.140625" style="38"/>
    <col min="9972" max="9972" width="11.28515625" style="38" customWidth="1"/>
    <col min="9973" max="9973" width="6.7109375" style="38" customWidth="1"/>
    <col min="9974" max="9974" width="55" style="38" customWidth="1"/>
    <col min="9975" max="9975" width="8.140625" style="38" customWidth="1"/>
    <col min="9976" max="9976" width="9.5703125" style="38" customWidth="1"/>
    <col min="9977" max="9977" width="6" style="38" customWidth="1"/>
    <col min="9978" max="9978" width="6.7109375" style="38" customWidth="1"/>
    <col min="9979" max="9979" width="7.28515625" style="38" customWidth="1"/>
    <col min="9980" max="9980" width="7.5703125" style="38" customWidth="1"/>
    <col min="9981" max="9981" width="7.140625" style="38" customWidth="1"/>
    <col min="9982" max="9982" width="8.28515625" style="38" customWidth="1"/>
    <col min="9983" max="9983" width="10.28515625" style="38" customWidth="1"/>
    <col min="9984" max="9984" width="11" style="38" customWidth="1"/>
    <col min="9985" max="9985" width="10.140625" style="38" customWidth="1"/>
    <col min="9986" max="9986" width="8.5703125" style="38" customWidth="1"/>
    <col min="9987" max="9987" width="10.28515625" style="38" customWidth="1"/>
    <col min="9988" max="10227" width="9.140625" style="38"/>
    <col min="10228" max="10228" width="11.28515625" style="38" customWidth="1"/>
    <col min="10229" max="10229" width="6.7109375" style="38" customWidth="1"/>
    <col min="10230" max="10230" width="55" style="38" customWidth="1"/>
    <col min="10231" max="10231" width="8.140625" style="38" customWidth="1"/>
    <col min="10232" max="10232" width="9.5703125" style="38" customWidth="1"/>
    <col min="10233" max="10233" width="6" style="38" customWidth="1"/>
    <col min="10234" max="10234" width="6.7109375" style="38" customWidth="1"/>
    <col min="10235" max="10235" width="7.28515625" style="38" customWidth="1"/>
    <col min="10236" max="10236" width="7.5703125" style="38" customWidth="1"/>
    <col min="10237" max="10237" width="7.140625" style="38" customWidth="1"/>
    <col min="10238" max="10238" width="8.28515625" style="38" customWidth="1"/>
    <col min="10239" max="10239" width="10.28515625" style="38" customWidth="1"/>
    <col min="10240" max="10240" width="11" style="38" customWidth="1"/>
    <col min="10241" max="10241" width="10.140625" style="38" customWidth="1"/>
    <col min="10242" max="10242" width="8.5703125" style="38" customWidth="1"/>
    <col min="10243" max="10243" width="10.28515625" style="38" customWidth="1"/>
    <col min="10244" max="10483" width="9.140625" style="38"/>
    <col min="10484" max="10484" width="11.28515625" style="38" customWidth="1"/>
    <col min="10485" max="10485" width="6.7109375" style="38" customWidth="1"/>
    <col min="10486" max="10486" width="55" style="38" customWidth="1"/>
    <col min="10487" max="10487" width="8.140625" style="38" customWidth="1"/>
    <col min="10488" max="10488" width="9.5703125" style="38" customWidth="1"/>
    <col min="10489" max="10489" width="6" style="38" customWidth="1"/>
    <col min="10490" max="10490" width="6.7109375" style="38" customWidth="1"/>
    <col min="10491" max="10491" width="7.28515625" style="38" customWidth="1"/>
    <col min="10492" max="10492" width="7.5703125" style="38" customWidth="1"/>
    <col min="10493" max="10493" width="7.140625" style="38" customWidth="1"/>
    <col min="10494" max="10494" width="8.28515625" style="38" customWidth="1"/>
    <col min="10495" max="10495" width="10.28515625" style="38" customWidth="1"/>
    <col min="10496" max="10496" width="11" style="38" customWidth="1"/>
    <col min="10497" max="10497" width="10.140625" style="38" customWidth="1"/>
    <col min="10498" max="10498" width="8.5703125" style="38" customWidth="1"/>
    <col min="10499" max="10499" width="10.28515625" style="38" customWidth="1"/>
    <col min="10500" max="10739" width="9.140625" style="38"/>
    <col min="10740" max="10740" width="11.28515625" style="38" customWidth="1"/>
    <col min="10741" max="10741" width="6.7109375" style="38" customWidth="1"/>
    <col min="10742" max="10742" width="55" style="38" customWidth="1"/>
    <col min="10743" max="10743" width="8.140625" style="38" customWidth="1"/>
    <col min="10744" max="10744" width="9.5703125" style="38" customWidth="1"/>
    <col min="10745" max="10745" width="6" style="38" customWidth="1"/>
    <col min="10746" max="10746" width="6.7109375" style="38" customWidth="1"/>
    <col min="10747" max="10747" width="7.28515625" style="38" customWidth="1"/>
    <col min="10748" max="10748" width="7.5703125" style="38" customWidth="1"/>
    <col min="10749" max="10749" width="7.140625" style="38" customWidth="1"/>
    <col min="10750" max="10750" width="8.28515625" style="38" customWidth="1"/>
    <col min="10751" max="10751" width="10.28515625" style="38" customWidth="1"/>
    <col min="10752" max="10752" width="11" style="38" customWidth="1"/>
    <col min="10753" max="10753" width="10.140625" style="38" customWidth="1"/>
    <col min="10754" max="10754" width="8.5703125" style="38" customWidth="1"/>
    <col min="10755" max="10755" width="10.28515625" style="38" customWidth="1"/>
    <col min="10756" max="10995" width="9.140625" style="38"/>
    <col min="10996" max="10996" width="11.28515625" style="38" customWidth="1"/>
    <col min="10997" max="10997" width="6.7109375" style="38" customWidth="1"/>
    <col min="10998" max="10998" width="55" style="38" customWidth="1"/>
    <col min="10999" max="10999" width="8.140625" style="38" customWidth="1"/>
    <col min="11000" max="11000" width="9.5703125" style="38" customWidth="1"/>
    <col min="11001" max="11001" width="6" style="38" customWidth="1"/>
    <col min="11002" max="11002" width="6.7109375" style="38" customWidth="1"/>
    <col min="11003" max="11003" width="7.28515625" style="38" customWidth="1"/>
    <col min="11004" max="11004" width="7.5703125" style="38" customWidth="1"/>
    <col min="11005" max="11005" width="7.140625" style="38" customWidth="1"/>
    <col min="11006" max="11006" width="8.28515625" style="38" customWidth="1"/>
    <col min="11007" max="11007" width="10.28515625" style="38" customWidth="1"/>
    <col min="11008" max="11008" width="11" style="38" customWidth="1"/>
    <col min="11009" max="11009" width="10.140625" style="38" customWidth="1"/>
    <col min="11010" max="11010" width="8.5703125" style="38" customWidth="1"/>
    <col min="11011" max="11011" width="10.28515625" style="38" customWidth="1"/>
    <col min="11012" max="11251" width="9.140625" style="38"/>
    <col min="11252" max="11252" width="11.28515625" style="38" customWidth="1"/>
    <col min="11253" max="11253" width="6.7109375" style="38" customWidth="1"/>
    <col min="11254" max="11254" width="55" style="38" customWidth="1"/>
    <col min="11255" max="11255" width="8.140625" style="38" customWidth="1"/>
    <col min="11256" max="11256" width="9.5703125" style="38" customWidth="1"/>
    <col min="11257" max="11257" width="6" style="38" customWidth="1"/>
    <col min="11258" max="11258" width="6.7109375" style="38" customWidth="1"/>
    <col min="11259" max="11259" width="7.28515625" style="38" customWidth="1"/>
    <col min="11260" max="11260" width="7.5703125" style="38" customWidth="1"/>
    <col min="11261" max="11261" width="7.140625" style="38" customWidth="1"/>
    <col min="11262" max="11262" width="8.28515625" style="38" customWidth="1"/>
    <col min="11263" max="11263" width="10.28515625" style="38" customWidth="1"/>
    <col min="11264" max="11264" width="11" style="38" customWidth="1"/>
    <col min="11265" max="11265" width="10.140625" style="38" customWidth="1"/>
    <col min="11266" max="11266" width="8.5703125" style="38" customWidth="1"/>
    <col min="11267" max="11267" width="10.28515625" style="38" customWidth="1"/>
    <col min="11268" max="11507" width="9.140625" style="38"/>
    <col min="11508" max="11508" width="11.28515625" style="38" customWidth="1"/>
    <col min="11509" max="11509" width="6.7109375" style="38" customWidth="1"/>
    <col min="11510" max="11510" width="55" style="38" customWidth="1"/>
    <col min="11511" max="11511" width="8.140625" style="38" customWidth="1"/>
    <col min="11512" max="11512" width="9.5703125" style="38" customWidth="1"/>
    <col min="11513" max="11513" width="6" style="38" customWidth="1"/>
    <col min="11514" max="11514" width="6.7109375" style="38" customWidth="1"/>
    <col min="11515" max="11515" width="7.28515625" style="38" customWidth="1"/>
    <col min="11516" max="11516" width="7.5703125" style="38" customWidth="1"/>
    <col min="11517" max="11517" width="7.140625" style="38" customWidth="1"/>
    <col min="11518" max="11518" width="8.28515625" style="38" customWidth="1"/>
    <col min="11519" max="11519" width="10.28515625" style="38" customWidth="1"/>
    <col min="11520" max="11520" width="11" style="38" customWidth="1"/>
    <col min="11521" max="11521" width="10.140625" style="38" customWidth="1"/>
    <col min="11522" max="11522" width="8.5703125" style="38" customWidth="1"/>
    <col min="11523" max="11523" width="10.28515625" style="38" customWidth="1"/>
    <col min="11524" max="11763" width="9.140625" style="38"/>
    <col min="11764" max="11764" width="11.28515625" style="38" customWidth="1"/>
    <col min="11765" max="11765" width="6.7109375" style="38" customWidth="1"/>
    <col min="11766" max="11766" width="55" style="38" customWidth="1"/>
    <col min="11767" max="11767" width="8.140625" style="38" customWidth="1"/>
    <col min="11768" max="11768" width="9.5703125" style="38" customWidth="1"/>
    <col min="11769" max="11769" width="6" style="38" customWidth="1"/>
    <col min="11770" max="11770" width="6.7109375" style="38" customWidth="1"/>
    <col min="11771" max="11771" width="7.28515625" style="38" customWidth="1"/>
    <col min="11772" max="11772" width="7.5703125" style="38" customWidth="1"/>
    <col min="11773" max="11773" width="7.140625" style="38" customWidth="1"/>
    <col min="11774" max="11774" width="8.28515625" style="38" customWidth="1"/>
    <col min="11775" max="11775" width="10.28515625" style="38" customWidth="1"/>
    <col min="11776" max="11776" width="11" style="38" customWidth="1"/>
    <col min="11777" max="11777" width="10.140625" style="38" customWidth="1"/>
    <col min="11778" max="11778" width="8.5703125" style="38" customWidth="1"/>
    <col min="11779" max="11779" width="10.28515625" style="38" customWidth="1"/>
    <col min="11780" max="12019" width="9.140625" style="38"/>
    <col min="12020" max="12020" width="11.28515625" style="38" customWidth="1"/>
    <col min="12021" max="12021" width="6.7109375" style="38" customWidth="1"/>
    <col min="12022" max="12022" width="55" style="38" customWidth="1"/>
    <col min="12023" max="12023" width="8.140625" style="38" customWidth="1"/>
    <col min="12024" max="12024" width="9.5703125" style="38" customWidth="1"/>
    <col min="12025" max="12025" width="6" style="38" customWidth="1"/>
    <col min="12026" max="12026" width="6.7109375" style="38" customWidth="1"/>
    <col min="12027" max="12027" width="7.28515625" style="38" customWidth="1"/>
    <col min="12028" max="12028" width="7.5703125" style="38" customWidth="1"/>
    <col min="12029" max="12029" width="7.140625" style="38" customWidth="1"/>
    <col min="12030" max="12030" width="8.28515625" style="38" customWidth="1"/>
    <col min="12031" max="12031" width="10.28515625" style="38" customWidth="1"/>
    <col min="12032" max="12032" width="11" style="38" customWidth="1"/>
    <col min="12033" max="12033" width="10.140625" style="38" customWidth="1"/>
    <col min="12034" max="12034" width="8.5703125" style="38" customWidth="1"/>
    <col min="12035" max="12035" width="10.28515625" style="38" customWidth="1"/>
    <col min="12036" max="12275" width="9.140625" style="38"/>
    <col min="12276" max="12276" width="11.28515625" style="38" customWidth="1"/>
    <col min="12277" max="12277" width="6.7109375" style="38" customWidth="1"/>
    <col min="12278" max="12278" width="55" style="38" customWidth="1"/>
    <col min="12279" max="12279" width="8.140625" style="38" customWidth="1"/>
    <col min="12280" max="12280" width="9.5703125" style="38" customWidth="1"/>
    <col min="12281" max="12281" width="6" style="38" customWidth="1"/>
    <col min="12282" max="12282" width="6.7109375" style="38" customWidth="1"/>
    <col min="12283" max="12283" width="7.28515625" style="38" customWidth="1"/>
    <col min="12284" max="12284" width="7.5703125" style="38" customWidth="1"/>
    <col min="12285" max="12285" width="7.140625" style="38" customWidth="1"/>
    <col min="12286" max="12286" width="8.28515625" style="38" customWidth="1"/>
    <col min="12287" max="12287" width="10.28515625" style="38" customWidth="1"/>
    <col min="12288" max="12288" width="11" style="38" customWidth="1"/>
    <col min="12289" max="12289" width="10.140625" style="38" customWidth="1"/>
    <col min="12290" max="12290" width="8.5703125" style="38" customWidth="1"/>
    <col min="12291" max="12291" width="10.28515625" style="38" customWidth="1"/>
    <col min="12292" max="12531" width="9.140625" style="38"/>
    <col min="12532" max="12532" width="11.28515625" style="38" customWidth="1"/>
    <col min="12533" max="12533" width="6.7109375" style="38" customWidth="1"/>
    <col min="12534" max="12534" width="55" style="38" customWidth="1"/>
    <col min="12535" max="12535" width="8.140625" style="38" customWidth="1"/>
    <col min="12536" max="12536" width="9.5703125" style="38" customWidth="1"/>
    <col min="12537" max="12537" width="6" style="38" customWidth="1"/>
    <col min="12538" max="12538" width="6.7109375" style="38" customWidth="1"/>
    <col min="12539" max="12539" width="7.28515625" style="38" customWidth="1"/>
    <col min="12540" max="12540" width="7.5703125" style="38" customWidth="1"/>
    <col min="12541" max="12541" width="7.140625" style="38" customWidth="1"/>
    <col min="12542" max="12542" width="8.28515625" style="38" customWidth="1"/>
    <col min="12543" max="12543" width="10.28515625" style="38" customWidth="1"/>
    <col min="12544" max="12544" width="11" style="38" customWidth="1"/>
    <col min="12545" max="12545" width="10.140625" style="38" customWidth="1"/>
    <col min="12546" max="12546" width="8.5703125" style="38" customWidth="1"/>
    <col min="12547" max="12547" width="10.28515625" style="38" customWidth="1"/>
    <col min="12548" max="12787" width="9.140625" style="38"/>
    <col min="12788" max="12788" width="11.28515625" style="38" customWidth="1"/>
    <col min="12789" max="12789" width="6.7109375" style="38" customWidth="1"/>
    <col min="12790" max="12790" width="55" style="38" customWidth="1"/>
    <col min="12791" max="12791" width="8.140625" style="38" customWidth="1"/>
    <col min="12792" max="12792" width="9.5703125" style="38" customWidth="1"/>
    <col min="12793" max="12793" width="6" style="38" customWidth="1"/>
    <col min="12794" max="12794" width="6.7109375" style="38" customWidth="1"/>
    <col min="12795" max="12795" width="7.28515625" style="38" customWidth="1"/>
    <col min="12796" max="12796" width="7.5703125" style="38" customWidth="1"/>
    <col min="12797" max="12797" width="7.140625" style="38" customWidth="1"/>
    <col min="12798" max="12798" width="8.28515625" style="38" customWidth="1"/>
    <col min="12799" max="12799" width="10.28515625" style="38" customWidth="1"/>
    <col min="12800" max="12800" width="11" style="38" customWidth="1"/>
    <col min="12801" max="12801" width="10.140625" style="38" customWidth="1"/>
    <col min="12802" max="12802" width="8.5703125" style="38" customWidth="1"/>
    <col min="12803" max="12803" width="10.28515625" style="38" customWidth="1"/>
    <col min="12804" max="13043" width="9.140625" style="38"/>
    <col min="13044" max="13044" width="11.28515625" style="38" customWidth="1"/>
    <col min="13045" max="13045" width="6.7109375" style="38" customWidth="1"/>
    <col min="13046" max="13046" width="55" style="38" customWidth="1"/>
    <col min="13047" max="13047" width="8.140625" style="38" customWidth="1"/>
    <col min="13048" max="13048" width="9.5703125" style="38" customWidth="1"/>
    <col min="13049" max="13049" width="6" style="38" customWidth="1"/>
    <col min="13050" max="13050" width="6.7109375" style="38" customWidth="1"/>
    <col min="13051" max="13051" width="7.28515625" style="38" customWidth="1"/>
    <col min="13052" max="13052" width="7.5703125" style="38" customWidth="1"/>
    <col min="13053" max="13053" width="7.140625" style="38" customWidth="1"/>
    <col min="13054" max="13054" width="8.28515625" style="38" customWidth="1"/>
    <col min="13055" max="13055" width="10.28515625" style="38" customWidth="1"/>
    <col min="13056" max="13056" width="11" style="38" customWidth="1"/>
    <col min="13057" max="13057" width="10.140625" style="38" customWidth="1"/>
    <col min="13058" max="13058" width="8.5703125" style="38" customWidth="1"/>
    <col min="13059" max="13059" width="10.28515625" style="38" customWidth="1"/>
    <col min="13060" max="13299" width="9.140625" style="38"/>
    <col min="13300" max="13300" width="11.28515625" style="38" customWidth="1"/>
    <col min="13301" max="13301" width="6.7109375" style="38" customWidth="1"/>
    <col min="13302" max="13302" width="55" style="38" customWidth="1"/>
    <col min="13303" max="13303" width="8.140625" style="38" customWidth="1"/>
    <col min="13304" max="13304" width="9.5703125" style="38" customWidth="1"/>
    <col min="13305" max="13305" width="6" style="38" customWidth="1"/>
    <col min="13306" max="13306" width="6.7109375" style="38" customWidth="1"/>
    <col min="13307" max="13307" width="7.28515625" style="38" customWidth="1"/>
    <col min="13308" max="13308" width="7.5703125" style="38" customWidth="1"/>
    <col min="13309" max="13309" width="7.140625" style="38" customWidth="1"/>
    <col min="13310" max="13310" width="8.28515625" style="38" customWidth="1"/>
    <col min="13311" max="13311" width="10.28515625" style="38" customWidth="1"/>
    <col min="13312" max="13312" width="11" style="38" customWidth="1"/>
    <col min="13313" max="13313" width="10.140625" style="38" customWidth="1"/>
    <col min="13314" max="13314" width="8.5703125" style="38" customWidth="1"/>
    <col min="13315" max="13315" width="10.28515625" style="38" customWidth="1"/>
    <col min="13316" max="13555" width="9.140625" style="38"/>
    <col min="13556" max="13556" width="11.28515625" style="38" customWidth="1"/>
    <col min="13557" max="13557" width="6.7109375" style="38" customWidth="1"/>
    <col min="13558" max="13558" width="55" style="38" customWidth="1"/>
    <col min="13559" max="13559" width="8.140625" style="38" customWidth="1"/>
    <col min="13560" max="13560" width="9.5703125" style="38" customWidth="1"/>
    <col min="13561" max="13561" width="6" style="38" customWidth="1"/>
    <col min="13562" max="13562" width="6.7109375" style="38" customWidth="1"/>
    <col min="13563" max="13563" width="7.28515625" style="38" customWidth="1"/>
    <col min="13564" max="13564" width="7.5703125" style="38" customWidth="1"/>
    <col min="13565" max="13565" width="7.140625" style="38" customWidth="1"/>
    <col min="13566" max="13566" width="8.28515625" style="38" customWidth="1"/>
    <col min="13567" max="13567" width="10.28515625" style="38" customWidth="1"/>
    <col min="13568" max="13568" width="11" style="38" customWidth="1"/>
    <col min="13569" max="13569" width="10.140625" style="38" customWidth="1"/>
    <col min="13570" max="13570" width="8.5703125" style="38" customWidth="1"/>
    <col min="13571" max="13571" width="10.28515625" style="38" customWidth="1"/>
    <col min="13572" max="13811" width="9.140625" style="38"/>
    <col min="13812" max="13812" width="11.28515625" style="38" customWidth="1"/>
    <col min="13813" max="13813" width="6.7109375" style="38" customWidth="1"/>
    <col min="13814" max="13814" width="55" style="38" customWidth="1"/>
    <col min="13815" max="13815" width="8.140625" style="38" customWidth="1"/>
    <col min="13816" max="13816" width="9.5703125" style="38" customWidth="1"/>
    <col min="13817" max="13817" width="6" style="38" customWidth="1"/>
    <col min="13818" max="13818" width="6.7109375" style="38" customWidth="1"/>
    <col min="13819" max="13819" width="7.28515625" style="38" customWidth="1"/>
    <col min="13820" max="13820" width="7.5703125" style="38" customWidth="1"/>
    <col min="13821" max="13821" width="7.140625" style="38" customWidth="1"/>
    <col min="13822" max="13822" width="8.28515625" style="38" customWidth="1"/>
    <col min="13823" max="13823" width="10.28515625" style="38" customWidth="1"/>
    <col min="13824" max="13824" width="11" style="38" customWidth="1"/>
    <col min="13825" max="13825" width="10.140625" style="38" customWidth="1"/>
    <col min="13826" max="13826" width="8.5703125" style="38" customWidth="1"/>
    <col min="13827" max="13827" width="10.28515625" style="38" customWidth="1"/>
    <col min="13828" max="14067" width="9.140625" style="38"/>
    <col min="14068" max="14068" width="11.28515625" style="38" customWidth="1"/>
    <col min="14069" max="14069" width="6.7109375" style="38" customWidth="1"/>
    <col min="14070" max="14070" width="55" style="38" customWidth="1"/>
    <col min="14071" max="14071" width="8.140625" style="38" customWidth="1"/>
    <col min="14072" max="14072" width="9.5703125" style="38" customWidth="1"/>
    <col min="14073" max="14073" width="6" style="38" customWidth="1"/>
    <col min="14074" max="14074" width="6.7109375" style="38" customWidth="1"/>
    <col min="14075" max="14075" width="7.28515625" style="38" customWidth="1"/>
    <col min="14076" max="14076" width="7.5703125" style="38" customWidth="1"/>
    <col min="14077" max="14077" width="7.140625" style="38" customWidth="1"/>
    <col min="14078" max="14078" width="8.28515625" style="38" customWidth="1"/>
    <col min="14079" max="14079" width="10.28515625" style="38" customWidth="1"/>
    <col min="14080" max="14080" width="11" style="38" customWidth="1"/>
    <col min="14081" max="14081" width="10.140625" style="38" customWidth="1"/>
    <col min="14082" max="14082" width="8.5703125" style="38" customWidth="1"/>
    <col min="14083" max="14083" width="10.28515625" style="38" customWidth="1"/>
    <col min="14084" max="14323" width="9.140625" style="38"/>
    <col min="14324" max="14324" width="11.28515625" style="38" customWidth="1"/>
    <col min="14325" max="14325" width="6.7109375" style="38" customWidth="1"/>
    <col min="14326" max="14326" width="55" style="38" customWidth="1"/>
    <col min="14327" max="14327" width="8.140625" style="38" customWidth="1"/>
    <col min="14328" max="14328" width="9.5703125" style="38" customWidth="1"/>
    <col min="14329" max="14329" width="6" style="38" customWidth="1"/>
    <col min="14330" max="14330" width="6.7109375" style="38" customWidth="1"/>
    <col min="14331" max="14331" width="7.28515625" style="38" customWidth="1"/>
    <col min="14332" max="14332" width="7.5703125" style="38" customWidth="1"/>
    <col min="14333" max="14333" width="7.140625" style="38" customWidth="1"/>
    <col min="14334" max="14334" width="8.28515625" style="38" customWidth="1"/>
    <col min="14335" max="14335" width="10.28515625" style="38" customWidth="1"/>
    <col min="14336" max="14336" width="11" style="38" customWidth="1"/>
    <col min="14337" max="14337" width="10.140625" style="38" customWidth="1"/>
    <col min="14338" max="14338" width="8.5703125" style="38" customWidth="1"/>
    <col min="14339" max="14339" width="10.28515625" style="38" customWidth="1"/>
    <col min="14340" max="14579" width="9.140625" style="38"/>
    <col min="14580" max="14580" width="11.28515625" style="38" customWidth="1"/>
    <col min="14581" max="14581" width="6.7109375" style="38" customWidth="1"/>
    <col min="14582" max="14582" width="55" style="38" customWidth="1"/>
    <col min="14583" max="14583" width="8.140625" style="38" customWidth="1"/>
    <col min="14584" max="14584" width="9.5703125" style="38" customWidth="1"/>
    <col min="14585" max="14585" width="6" style="38" customWidth="1"/>
    <col min="14586" max="14586" width="6.7109375" style="38" customWidth="1"/>
    <col min="14587" max="14587" width="7.28515625" style="38" customWidth="1"/>
    <col min="14588" max="14588" width="7.5703125" style="38" customWidth="1"/>
    <col min="14589" max="14589" width="7.140625" style="38" customWidth="1"/>
    <col min="14590" max="14590" width="8.28515625" style="38" customWidth="1"/>
    <col min="14591" max="14591" width="10.28515625" style="38" customWidth="1"/>
    <col min="14592" max="14592" width="11" style="38" customWidth="1"/>
    <col min="14593" max="14593" width="10.140625" style="38" customWidth="1"/>
    <col min="14594" max="14594" width="8.5703125" style="38" customWidth="1"/>
    <col min="14595" max="14595" width="10.28515625" style="38" customWidth="1"/>
    <col min="14596" max="14835" width="9.140625" style="38"/>
    <col min="14836" max="14836" width="11.28515625" style="38" customWidth="1"/>
    <col min="14837" max="14837" width="6.7109375" style="38" customWidth="1"/>
    <col min="14838" max="14838" width="55" style="38" customWidth="1"/>
    <col min="14839" max="14839" width="8.140625" style="38" customWidth="1"/>
    <col min="14840" max="14840" width="9.5703125" style="38" customWidth="1"/>
    <col min="14841" max="14841" width="6" style="38" customWidth="1"/>
    <col min="14842" max="14842" width="6.7109375" style="38" customWidth="1"/>
    <col min="14843" max="14843" width="7.28515625" style="38" customWidth="1"/>
    <col min="14844" max="14844" width="7.5703125" style="38" customWidth="1"/>
    <col min="14845" max="14845" width="7.140625" style="38" customWidth="1"/>
    <col min="14846" max="14846" width="8.28515625" style="38" customWidth="1"/>
    <col min="14847" max="14847" width="10.28515625" style="38" customWidth="1"/>
    <col min="14848" max="14848" width="11" style="38" customWidth="1"/>
    <col min="14849" max="14849" width="10.140625" style="38" customWidth="1"/>
    <col min="14850" max="14850" width="8.5703125" style="38" customWidth="1"/>
    <col min="14851" max="14851" width="10.28515625" style="38" customWidth="1"/>
    <col min="14852" max="15091" width="9.140625" style="38"/>
    <col min="15092" max="15092" width="11.28515625" style="38" customWidth="1"/>
    <col min="15093" max="15093" width="6.7109375" style="38" customWidth="1"/>
    <col min="15094" max="15094" width="55" style="38" customWidth="1"/>
    <col min="15095" max="15095" width="8.140625" style="38" customWidth="1"/>
    <col min="15096" max="15096" width="9.5703125" style="38" customWidth="1"/>
    <col min="15097" max="15097" width="6" style="38" customWidth="1"/>
    <col min="15098" max="15098" width="6.7109375" style="38" customWidth="1"/>
    <col min="15099" max="15099" width="7.28515625" style="38" customWidth="1"/>
    <col min="15100" max="15100" width="7.5703125" style="38" customWidth="1"/>
    <col min="15101" max="15101" width="7.140625" style="38" customWidth="1"/>
    <col min="15102" max="15102" width="8.28515625" style="38" customWidth="1"/>
    <col min="15103" max="15103" width="10.28515625" style="38" customWidth="1"/>
    <col min="15104" max="15104" width="11" style="38" customWidth="1"/>
    <col min="15105" max="15105" width="10.140625" style="38" customWidth="1"/>
    <col min="15106" max="15106" width="8.5703125" style="38" customWidth="1"/>
    <col min="15107" max="15107" width="10.28515625" style="38" customWidth="1"/>
    <col min="15108" max="15347" width="9.140625" style="38"/>
    <col min="15348" max="15348" width="11.28515625" style="38" customWidth="1"/>
    <col min="15349" max="15349" width="6.7109375" style="38" customWidth="1"/>
    <col min="15350" max="15350" width="55" style="38" customWidth="1"/>
    <col min="15351" max="15351" width="8.140625" style="38" customWidth="1"/>
    <col min="15352" max="15352" width="9.5703125" style="38" customWidth="1"/>
    <col min="15353" max="15353" width="6" style="38" customWidth="1"/>
    <col min="15354" max="15354" width="6.7109375" style="38" customWidth="1"/>
    <col min="15355" max="15355" width="7.28515625" style="38" customWidth="1"/>
    <col min="15356" max="15356" width="7.5703125" style="38" customWidth="1"/>
    <col min="15357" max="15357" width="7.140625" style="38" customWidth="1"/>
    <col min="15358" max="15358" width="8.28515625" style="38" customWidth="1"/>
    <col min="15359" max="15359" width="10.28515625" style="38" customWidth="1"/>
    <col min="15360" max="15360" width="11" style="38" customWidth="1"/>
    <col min="15361" max="15361" width="10.140625" style="38" customWidth="1"/>
    <col min="15362" max="15362" width="8.5703125" style="38" customWidth="1"/>
    <col min="15363" max="15363" width="10.28515625" style="38" customWidth="1"/>
    <col min="15364" max="15603" width="9.140625" style="38"/>
    <col min="15604" max="15604" width="11.28515625" style="38" customWidth="1"/>
    <col min="15605" max="15605" width="6.7109375" style="38" customWidth="1"/>
    <col min="15606" max="15606" width="55" style="38" customWidth="1"/>
    <col min="15607" max="15607" width="8.140625" style="38" customWidth="1"/>
    <col min="15608" max="15608" width="9.5703125" style="38" customWidth="1"/>
    <col min="15609" max="15609" width="6" style="38" customWidth="1"/>
    <col min="15610" max="15610" width="6.7109375" style="38" customWidth="1"/>
    <col min="15611" max="15611" width="7.28515625" style="38" customWidth="1"/>
    <col min="15612" max="15612" width="7.5703125" style="38" customWidth="1"/>
    <col min="15613" max="15613" width="7.140625" style="38" customWidth="1"/>
    <col min="15614" max="15614" width="8.28515625" style="38" customWidth="1"/>
    <col min="15615" max="15615" width="10.28515625" style="38" customWidth="1"/>
    <col min="15616" max="15616" width="11" style="38" customWidth="1"/>
    <col min="15617" max="15617" width="10.140625" style="38" customWidth="1"/>
    <col min="15618" max="15618" width="8.5703125" style="38" customWidth="1"/>
    <col min="15619" max="15619" width="10.28515625" style="38" customWidth="1"/>
    <col min="15620" max="15859" width="9.140625" style="38"/>
    <col min="15860" max="15860" width="11.28515625" style="38" customWidth="1"/>
    <col min="15861" max="15861" width="6.7109375" style="38" customWidth="1"/>
    <col min="15862" max="15862" width="55" style="38" customWidth="1"/>
    <col min="15863" max="15863" width="8.140625" style="38" customWidth="1"/>
    <col min="15864" max="15864" width="9.5703125" style="38" customWidth="1"/>
    <col min="15865" max="15865" width="6" style="38" customWidth="1"/>
    <col min="15866" max="15866" width="6.7109375" style="38" customWidth="1"/>
    <col min="15867" max="15867" width="7.28515625" style="38" customWidth="1"/>
    <col min="15868" max="15868" width="7.5703125" style="38" customWidth="1"/>
    <col min="15869" max="15869" width="7.140625" style="38" customWidth="1"/>
    <col min="15870" max="15870" width="8.28515625" style="38" customWidth="1"/>
    <col min="15871" max="15871" width="10.28515625" style="38" customWidth="1"/>
    <col min="15872" max="15872" width="11" style="38" customWidth="1"/>
    <col min="15873" max="15873" width="10.140625" style="38" customWidth="1"/>
    <col min="15874" max="15874" width="8.5703125" style="38" customWidth="1"/>
    <col min="15875" max="15875" width="10.28515625" style="38" customWidth="1"/>
    <col min="15876" max="16115" width="9.140625" style="38"/>
    <col min="16116" max="16116" width="11.28515625" style="38" customWidth="1"/>
    <col min="16117" max="16117" width="6.7109375" style="38" customWidth="1"/>
    <col min="16118" max="16118" width="55" style="38" customWidth="1"/>
    <col min="16119" max="16119" width="8.140625" style="38" customWidth="1"/>
    <col min="16120" max="16120" width="9.5703125" style="38" customWidth="1"/>
    <col min="16121" max="16121" width="6" style="38" customWidth="1"/>
    <col min="16122" max="16122" width="6.7109375" style="38" customWidth="1"/>
    <col min="16123" max="16123" width="7.28515625" style="38" customWidth="1"/>
    <col min="16124" max="16124" width="7.5703125" style="38" customWidth="1"/>
    <col min="16125" max="16125" width="7.140625" style="38" customWidth="1"/>
    <col min="16126" max="16126" width="8.28515625" style="38" customWidth="1"/>
    <col min="16127" max="16127" width="10.28515625" style="38" customWidth="1"/>
    <col min="16128" max="16128" width="11" style="38" customWidth="1"/>
    <col min="16129" max="16129" width="10.140625" style="38" customWidth="1"/>
    <col min="16130" max="16130" width="8.5703125" style="38" customWidth="1"/>
    <col min="16131" max="16131" width="10.28515625" style="38" customWidth="1"/>
    <col min="16132" max="16384" width="9.140625" style="38"/>
  </cols>
  <sheetData>
    <row r="1" spans="1:6" ht="15" x14ac:dyDescent="0.25">
      <c r="A1" s="229" t="s">
        <v>613</v>
      </c>
      <c r="B1" s="229"/>
      <c r="C1" s="229"/>
      <c r="D1" s="229"/>
      <c r="E1" s="229"/>
      <c r="F1" s="229"/>
    </row>
    <row r="2" spans="1:6" ht="21" customHeight="1" x14ac:dyDescent="0.2">
      <c r="A2" s="230" t="s">
        <v>718</v>
      </c>
      <c r="B2" s="230"/>
      <c r="C2" s="230"/>
      <c r="D2" s="230"/>
      <c r="E2" s="230"/>
      <c r="F2" s="230"/>
    </row>
    <row r="3" spans="1:6" x14ac:dyDescent="0.2">
      <c r="A3" s="231" t="s">
        <v>0</v>
      </c>
      <c r="B3" s="231"/>
      <c r="C3" s="231"/>
      <c r="D3" s="231"/>
      <c r="E3" s="231"/>
      <c r="F3" s="231"/>
    </row>
    <row r="4" spans="1:6" x14ac:dyDescent="0.2">
      <c r="A4" s="146"/>
      <c r="B4" s="146"/>
      <c r="F4" s="146"/>
    </row>
    <row r="5" spans="1:6" ht="37.9" customHeight="1" x14ac:dyDescent="0.25">
      <c r="A5" s="232" t="s">
        <v>314</v>
      </c>
      <c r="B5" s="232"/>
      <c r="C5" s="232"/>
      <c r="D5" s="232"/>
      <c r="E5" s="232"/>
      <c r="F5" s="232"/>
    </row>
    <row r="6" spans="1:6" ht="31.15" customHeight="1" x14ac:dyDescent="0.2">
      <c r="A6" s="233" t="s">
        <v>20</v>
      </c>
      <c r="B6" s="234"/>
      <c r="C6" s="234"/>
      <c r="D6" s="234"/>
      <c r="E6" s="234"/>
      <c r="F6" s="234"/>
    </row>
    <row r="7" spans="1:6" ht="18.75" customHeight="1" x14ac:dyDescent="0.2">
      <c r="A7" s="233" t="s">
        <v>315</v>
      </c>
      <c r="B7" s="233"/>
      <c r="C7" s="233"/>
      <c r="D7" s="233"/>
      <c r="E7" s="233"/>
      <c r="F7" s="233"/>
    </row>
    <row r="8" spans="1:6" ht="12.75" customHeight="1" x14ac:dyDescent="0.2">
      <c r="A8" s="149"/>
      <c r="B8" s="149"/>
      <c r="C8" s="149"/>
      <c r="D8" s="150"/>
      <c r="E8" s="149"/>
      <c r="F8" s="149"/>
    </row>
    <row r="10" spans="1:6" ht="15.75" customHeight="1" x14ac:dyDescent="0.2">
      <c r="A10" s="235" t="s">
        <v>1</v>
      </c>
      <c r="B10" s="235" t="s">
        <v>2</v>
      </c>
      <c r="C10" s="237" t="s">
        <v>3</v>
      </c>
      <c r="D10" s="238"/>
      <c r="E10" s="241" t="s">
        <v>4</v>
      </c>
      <c r="F10" s="241" t="s">
        <v>5</v>
      </c>
    </row>
    <row r="11" spans="1:6" ht="102.75" customHeight="1" x14ac:dyDescent="0.2">
      <c r="A11" s="236"/>
      <c r="B11" s="236"/>
      <c r="C11" s="239"/>
      <c r="D11" s="240"/>
      <c r="E11" s="242"/>
      <c r="F11" s="242"/>
    </row>
    <row r="12" spans="1:6" ht="17.25" customHeight="1" x14ac:dyDescent="0.2">
      <c r="A12" s="151">
        <v>1</v>
      </c>
      <c r="B12" s="151">
        <v>2</v>
      </c>
      <c r="C12" s="227">
        <v>3</v>
      </c>
      <c r="D12" s="228"/>
      <c r="E12" s="151">
        <v>4</v>
      </c>
      <c r="F12" s="151">
        <f>1+E12</f>
        <v>5</v>
      </c>
    </row>
    <row r="13" spans="1:6" ht="17.25" customHeight="1" x14ac:dyDescent="0.2">
      <c r="A13" s="167"/>
      <c r="B13" s="151"/>
      <c r="C13" s="152"/>
      <c r="D13" s="153"/>
      <c r="E13" s="151"/>
      <c r="F13" s="151"/>
    </row>
    <row r="14" spans="1:6" x14ac:dyDescent="0.2">
      <c r="A14" s="166"/>
      <c r="B14" s="225" t="s">
        <v>719</v>
      </c>
      <c r="C14" s="225"/>
      <c r="D14" s="225"/>
      <c r="E14" s="225"/>
      <c r="F14" s="225"/>
    </row>
    <row r="15" spans="1:6" x14ac:dyDescent="0.2">
      <c r="A15" s="154">
        <v>1</v>
      </c>
      <c r="B15" s="155">
        <v>1.01</v>
      </c>
      <c r="C15" s="156" t="s">
        <v>720</v>
      </c>
      <c r="D15" s="157"/>
      <c r="E15" s="158" t="s">
        <v>501</v>
      </c>
      <c r="F15" s="158">
        <v>1</v>
      </c>
    </row>
    <row r="16" spans="1:6" x14ac:dyDescent="0.2">
      <c r="A16" s="154">
        <f>+A15+1</f>
        <v>2</v>
      </c>
      <c r="B16" s="155"/>
      <c r="C16" s="156" t="s">
        <v>721</v>
      </c>
      <c r="D16" s="159"/>
      <c r="E16" s="158" t="s">
        <v>7</v>
      </c>
      <c r="F16" s="158">
        <v>1</v>
      </c>
    </row>
    <row r="17" spans="1:6" x14ac:dyDescent="0.2">
      <c r="A17" s="154">
        <f t="shared" ref="A17:A69" si="0">+A16+1</f>
        <v>3</v>
      </c>
      <c r="B17" s="155"/>
      <c r="C17" s="156" t="s">
        <v>722</v>
      </c>
      <c r="D17" s="159"/>
      <c r="E17" s="158" t="s">
        <v>7</v>
      </c>
      <c r="F17" s="158">
        <v>1</v>
      </c>
    </row>
    <row r="18" spans="1:6" x14ac:dyDescent="0.2">
      <c r="A18" s="154">
        <f t="shared" si="0"/>
        <v>4</v>
      </c>
      <c r="B18" s="155"/>
      <c r="C18" s="156" t="s">
        <v>723</v>
      </c>
      <c r="D18" s="159"/>
      <c r="E18" s="158" t="s">
        <v>7</v>
      </c>
      <c r="F18" s="158">
        <v>1</v>
      </c>
    </row>
    <row r="19" spans="1:6" x14ac:dyDescent="0.2">
      <c r="A19" s="154">
        <f t="shared" si="0"/>
        <v>5</v>
      </c>
      <c r="B19" s="155"/>
      <c r="C19" s="156" t="s">
        <v>724</v>
      </c>
      <c r="D19" s="159"/>
      <c r="E19" s="158" t="s">
        <v>7</v>
      </c>
      <c r="F19" s="158">
        <v>2</v>
      </c>
    </row>
    <row r="20" spans="1:6" x14ac:dyDescent="0.2">
      <c r="A20" s="154">
        <f t="shared" si="0"/>
        <v>6</v>
      </c>
      <c r="B20" s="155"/>
      <c r="C20" s="156" t="s">
        <v>725</v>
      </c>
      <c r="D20" s="159"/>
      <c r="E20" s="158" t="s">
        <v>7</v>
      </c>
      <c r="F20" s="158">
        <v>7</v>
      </c>
    </row>
    <row r="21" spans="1:6" x14ac:dyDescent="0.2">
      <c r="A21" s="154">
        <f t="shared" si="0"/>
        <v>7</v>
      </c>
      <c r="B21" s="155"/>
      <c r="C21" s="156" t="s">
        <v>726</v>
      </c>
      <c r="D21" s="159"/>
      <c r="E21" s="158" t="s">
        <v>7</v>
      </c>
      <c r="F21" s="158">
        <v>1</v>
      </c>
    </row>
    <row r="22" spans="1:6" x14ac:dyDescent="0.2">
      <c r="A22" s="154">
        <f t="shared" si="0"/>
        <v>8</v>
      </c>
      <c r="B22" s="155"/>
      <c r="C22" s="156" t="s">
        <v>727</v>
      </c>
      <c r="D22" s="159"/>
      <c r="E22" s="158" t="s">
        <v>7</v>
      </c>
      <c r="F22" s="158">
        <v>1</v>
      </c>
    </row>
    <row r="23" spans="1:6" x14ac:dyDescent="0.2">
      <c r="A23" s="154">
        <f t="shared" si="0"/>
        <v>9</v>
      </c>
      <c r="B23" s="155"/>
      <c r="C23" s="156" t="s">
        <v>728</v>
      </c>
      <c r="D23" s="159"/>
      <c r="E23" s="158" t="s">
        <v>7</v>
      </c>
      <c r="F23" s="158">
        <v>2</v>
      </c>
    </row>
    <row r="24" spans="1:6" x14ac:dyDescent="0.2">
      <c r="A24" s="154">
        <f t="shared" si="0"/>
        <v>10</v>
      </c>
      <c r="B24" s="155"/>
      <c r="C24" s="156" t="s">
        <v>729</v>
      </c>
      <c r="D24" s="159"/>
      <c r="E24" s="158" t="s">
        <v>7</v>
      </c>
      <c r="F24" s="158">
        <v>8</v>
      </c>
    </row>
    <row r="25" spans="1:6" ht="25.5" x14ac:dyDescent="0.2">
      <c r="A25" s="154">
        <f t="shared" si="0"/>
        <v>11</v>
      </c>
      <c r="B25" s="155"/>
      <c r="C25" s="156" t="s">
        <v>730</v>
      </c>
      <c r="D25" s="159" t="s">
        <v>731</v>
      </c>
      <c r="E25" s="158" t="s">
        <v>7</v>
      </c>
      <c r="F25" s="158">
        <v>1</v>
      </c>
    </row>
    <row r="26" spans="1:6" x14ac:dyDescent="0.2">
      <c r="A26" s="154">
        <f t="shared" si="0"/>
        <v>12</v>
      </c>
      <c r="B26" s="155"/>
      <c r="C26" s="156" t="s">
        <v>732</v>
      </c>
      <c r="D26" s="159" t="s">
        <v>733</v>
      </c>
      <c r="E26" s="158" t="s">
        <v>6</v>
      </c>
      <c r="F26" s="158">
        <v>30</v>
      </c>
    </row>
    <row r="27" spans="1:6" x14ac:dyDescent="0.2">
      <c r="A27" s="154">
        <f t="shared" si="0"/>
        <v>13</v>
      </c>
      <c r="B27" s="155"/>
      <c r="C27" s="156" t="s">
        <v>734</v>
      </c>
      <c r="D27" s="159"/>
      <c r="E27" s="158" t="s">
        <v>7</v>
      </c>
      <c r="F27" s="158">
        <v>1</v>
      </c>
    </row>
    <row r="28" spans="1:6" ht="16.899999999999999" customHeight="1" x14ac:dyDescent="0.2">
      <c r="A28" s="154">
        <f t="shared" si="0"/>
        <v>14</v>
      </c>
      <c r="B28" s="155">
        <f>B15+0.01</f>
        <v>1.02</v>
      </c>
      <c r="C28" s="156" t="s">
        <v>735</v>
      </c>
      <c r="D28" s="157"/>
      <c r="E28" s="158" t="s">
        <v>501</v>
      </c>
      <c r="F28" s="158">
        <v>1</v>
      </c>
    </row>
    <row r="29" spans="1:6" ht="16.899999999999999" customHeight="1" x14ac:dyDescent="0.2">
      <c r="A29" s="154">
        <f t="shared" si="0"/>
        <v>15</v>
      </c>
      <c r="B29" s="155"/>
      <c r="C29" s="156" t="s">
        <v>736</v>
      </c>
      <c r="D29" s="159"/>
      <c r="E29" s="158" t="s">
        <v>7</v>
      </c>
      <c r="F29" s="158">
        <v>1</v>
      </c>
    </row>
    <row r="30" spans="1:6" ht="16.899999999999999" customHeight="1" x14ac:dyDescent="0.2">
      <c r="A30" s="154">
        <f t="shared" si="0"/>
        <v>16</v>
      </c>
      <c r="B30" s="155"/>
      <c r="C30" s="156" t="s">
        <v>725</v>
      </c>
      <c r="D30" s="159"/>
      <c r="E30" s="158" t="s">
        <v>7</v>
      </c>
      <c r="F30" s="158">
        <v>1</v>
      </c>
    </row>
    <row r="31" spans="1:6" ht="16.899999999999999" customHeight="1" x14ac:dyDescent="0.2">
      <c r="A31" s="154">
        <f t="shared" si="0"/>
        <v>17</v>
      </c>
      <c r="B31" s="155"/>
      <c r="C31" s="156" t="s">
        <v>737</v>
      </c>
      <c r="D31" s="159"/>
      <c r="E31" s="158" t="s">
        <v>7</v>
      </c>
      <c r="F31" s="158">
        <v>1</v>
      </c>
    </row>
    <row r="32" spans="1:6" ht="16.899999999999999" customHeight="1" x14ac:dyDescent="0.2">
      <c r="A32" s="154">
        <f t="shared" si="0"/>
        <v>18</v>
      </c>
      <c r="B32" s="155"/>
      <c r="C32" s="156" t="s">
        <v>726</v>
      </c>
      <c r="D32" s="159"/>
      <c r="E32" s="158" t="s">
        <v>7</v>
      </c>
      <c r="F32" s="158">
        <v>1</v>
      </c>
    </row>
    <row r="33" spans="1:6" ht="16.899999999999999" customHeight="1" x14ac:dyDescent="0.2">
      <c r="A33" s="154">
        <f t="shared" si="0"/>
        <v>19</v>
      </c>
      <c r="B33" s="155">
        <f>B28+0.01</f>
        <v>1.03</v>
      </c>
      <c r="C33" s="156" t="s">
        <v>738</v>
      </c>
      <c r="D33" s="157"/>
      <c r="E33" s="158" t="s">
        <v>501</v>
      </c>
      <c r="F33" s="158">
        <v>1</v>
      </c>
    </row>
    <row r="34" spans="1:6" ht="16.899999999999999" customHeight="1" x14ac:dyDescent="0.2">
      <c r="A34" s="154">
        <f t="shared" si="0"/>
        <v>20</v>
      </c>
      <c r="B34" s="155"/>
      <c r="C34" s="156" t="s">
        <v>736</v>
      </c>
      <c r="D34" s="159"/>
      <c r="E34" s="158" t="s">
        <v>7</v>
      </c>
      <c r="F34" s="158">
        <v>1</v>
      </c>
    </row>
    <row r="35" spans="1:6" ht="34.15" customHeight="1" x14ac:dyDescent="0.2">
      <c r="A35" s="154">
        <f t="shared" si="0"/>
        <v>21</v>
      </c>
      <c r="B35" s="155"/>
      <c r="C35" s="156" t="s">
        <v>725</v>
      </c>
      <c r="D35" s="159"/>
      <c r="E35" s="158" t="s">
        <v>7</v>
      </c>
      <c r="F35" s="158">
        <v>1</v>
      </c>
    </row>
    <row r="36" spans="1:6" ht="19.149999999999999" customHeight="1" x14ac:dyDescent="0.2">
      <c r="A36" s="154">
        <f t="shared" si="0"/>
        <v>22</v>
      </c>
      <c r="B36" s="155"/>
      <c r="C36" s="156" t="s">
        <v>737</v>
      </c>
      <c r="D36" s="159"/>
      <c r="E36" s="158" t="s">
        <v>7</v>
      </c>
      <c r="F36" s="158">
        <v>1</v>
      </c>
    </row>
    <row r="37" spans="1:6" ht="19.149999999999999" customHeight="1" x14ac:dyDescent="0.2">
      <c r="A37" s="154">
        <f t="shared" si="0"/>
        <v>23</v>
      </c>
      <c r="B37" s="155"/>
      <c r="C37" s="156" t="s">
        <v>726</v>
      </c>
      <c r="D37" s="159"/>
      <c r="E37" s="158" t="s">
        <v>7</v>
      </c>
      <c r="F37" s="158">
        <v>1</v>
      </c>
    </row>
    <row r="38" spans="1:6" ht="19.149999999999999" customHeight="1" x14ac:dyDescent="0.2">
      <c r="A38" s="154">
        <f t="shared" si="0"/>
        <v>24</v>
      </c>
      <c r="B38" s="155">
        <f>B33+0.01</f>
        <v>1.04</v>
      </c>
      <c r="C38" s="156" t="s">
        <v>739</v>
      </c>
      <c r="D38" s="160"/>
      <c r="E38" s="158" t="s">
        <v>501</v>
      </c>
      <c r="F38" s="158">
        <v>1</v>
      </c>
    </row>
    <row r="39" spans="1:6" ht="19.149999999999999" customHeight="1" x14ac:dyDescent="0.2">
      <c r="A39" s="154">
        <f t="shared" si="0"/>
        <v>25</v>
      </c>
      <c r="B39" s="226" t="s">
        <v>740</v>
      </c>
      <c r="C39" s="226"/>
      <c r="D39" s="226"/>
      <c r="E39" s="226"/>
      <c r="F39" s="226"/>
    </row>
    <row r="40" spans="1:6" ht="19.149999999999999" customHeight="1" x14ac:dyDescent="0.2">
      <c r="A40" s="154">
        <f t="shared" si="0"/>
        <v>26</v>
      </c>
      <c r="B40" s="155">
        <v>2.0099999999999998</v>
      </c>
      <c r="C40" s="161" t="s">
        <v>741</v>
      </c>
      <c r="D40" s="160"/>
      <c r="E40" s="158" t="s">
        <v>7</v>
      </c>
      <c r="F40" s="159">
        <v>18</v>
      </c>
    </row>
    <row r="41" spans="1:6" ht="18.600000000000001" customHeight="1" x14ac:dyDescent="0.2">
      <c r="A41" s="154">
        <f t="shared" si="0"/>
        <v>27</v>
      </c>
      <c r="B41" s="155">
        <f t="shared" ref="B41:B46" si="1">B40+0.01</f>
        <v>2.0199999999999996</v>
      </c>
      <c r="C41" s="161" t="s">
        <v>742</v>
      </c>
      <c r="D41" s="160"/>
      <c r="E41" s="158" t="s">
        <v>7</v>
      </c>
      <c r="F41" s="159">
        <v>9</v>
      </c>
    </row>
    <row r="42" spans="1:6" ht="28.15" customHeight="1" x14ac:dyDescent="0.2">
      <c r="A42" s="154">
        <f t="shared" si="0"/>
        <v>28</v>
      </c>
      <c r="B42" s="155">
        <f t="shared" si="1"/>
        <v>2.0299999999999994</v>
      </c>
      <c r="C42" s="161" t="s">
        <v>743</v>
      </c>
      <c r="D42" s="160"/>
      <c r="E42" s="158" t="s">
        <v>7</v>
      </c>
      <c r="F42" s="159">
        <v>22</v>
      </c>
    </row>
    <row r="43" spans="1:6" ht="28.15" customHeight="1" x14ac:dyDescent="0.2">
      <c r="A43" s="154">
        <f t="shared" si="0"/>
        <v>29</v>
      </c>
      <c r="B43" s="155">
        <f t="shared" si="1"/>
        <v>2.0399999999999991</v>
      </c>
      <c r="C43" s="161" t="s">
        <v>744</v>
      </c>
      <c r="D43" s="160"/>
      <c r="E43" s="158" t="s">
        <v>7</v>
      </c>
      <c r="F43" s="159">
        <v>21</v>
      </c>
    </row>
    <row r="44" spans="1:6" ht="28.15" customHeight="1" x14ac:dyDescent="0.2">
      <c r="A44" s="154">
        <f t="shared" si="0"/>
        <v>30</v>
      </c>
      <c r="B44" s="155">
        <f>B41+0.01</f>
        <v>2.0299999999999994</v>
      </c>
      <c r="C44" s="162" t="s">
        <v>745</v>
      </c>
      <c r="D44" s="160" t="s">
        <v>746</v>
      </c>
      <c r="E44" s="158" t="s">
        <v>7</v>
      </c>
      <c r="F44" s="163">
        <v>2</v>
      </c>
    </row>
    <row r="45" spans="1:6" ht="28.15" customHeight="1" x14ac:dyDescent="0.2">
      <c r="A45" s="154">
        <f t="shared" si="0"/>
        <v>31</v>
      </c>
      <c r="B45" s="155">
        <f t="shared" si="1"/>
        <v>2.0399999999999991</v>
      </c>
      <c r="C45" s="162" t="s">
        <v>747</v>
      </c>
      <c r="D45" s="160"/>
      <c r="E45" s="158" t="s">
        <v>7</v>
      </c>
      <c r="F45" s="163">
        <v>2</v>
      </c>
    </row>
    <row r="46" spans="1:6" ht="28.15" customHeight="1" x14ac:dyDescent="0.2">
      <c r="A46" s="154">
        <f t="shared" si="0"/>
        <v>32</v>
      </c>
      <c r="B46" s="155">
        <f t="shared" si="1"/>
        <v>2.0499999999999989</v>
      </c>
      <c r="C46" s="162" t="s">
        <v>748</v>
      </c>
      <c r="D46" s="160" t="s">
        <v>749</v>
      </c>
      <c r="E46" s="158" t="s">
        <v>7</v>
      </c>
      <c r="F46" s="163">
        <v>21</v>
      </c>
    </row>
    <row r="47" spans="1:6" ht="28.15" customHeight="1" x14ac:dyDescent="0.2">
      <c r="A47" s="154">
        <f t="shared" si="0"/>
        <v>33</v>
      </c>
      <c r="B47" s="155">
        <f>B46+0.01</f>
        <v>2.0599999999999987</v>
      </c>
      <c r="C47" s="156" t="s">
        <v>739</v>
      </c>
      <c r="D47" s="160"/>
      <c r="E47" s="158" t="s">
        <v>501</v>
      </c>
      <c r="F47" s="158">
        <v>1</v>
      </c>
    </row>
    <row r="48" spans="1:6" ht="28.15" customHeight="1" x14ac:dyDescent="0.2">
      <c r="A48" s="154">
        <f t="shared" si="0"/>
        <v>34</v>
      </c>
      <c r="B48" s="226" t="s">
        <v>750</v>
      </c>
      <c r="C48" s="226"/>
      <c r="D48" s="226"/>
      <c r="E48" s="226"/>
      <c r="F48" s="226"/>
    </row>
    <row r="49" spans="1:6" ht="28.15" customHeight="1" x14ac:dyDescent="0.2">
      <c r="A49" s="154">
        <f t="shared" si="0"/>
        <v>35</v>
      </c>
      <c r="B49" s="155">
        <v>3.01</v>
      </c>
      <c r="C49" s="161" t="s">
        <v>751</v>
      </c>
      <c r="D49" s="160" t="s">
        <v>746</v>
      </c>
      <c r="E49" s="158" t="s">
        <v>7</v>
      </c>
      <c r="F49" s="159">
        <v>66</v>
      </c>
    </row>
    <row r="50" spans="1:6" ht="21.75" customHeight="1" x14ac:dyDescent="0.2">
      <c r="A50" s="154">
        <f t="shared" si="0"/>
        <v>36</v>
      </c>
      <c r="B50" s="155">
        <f t="shared" ref="B50" si="2">B49+0.01</f>
        <v>3.0199999999999996</v>
      </c>
      <c r="C50" s="161" t="s">
        <v>752</v>
      </c>
      <c r="D50" s="160"/>
      <c r="E50" s="158" t="s">
        <v>501</v>
      </c>
      <c r="F50" s="159">
        <v>7</v>
      </c>
    </row>
    <row r="51" spans="1:6" ht="15" customHeight="1" x14ac:dyDescent="0.2">
      <c r="A51" s="154">
        <f t="shared" si="0"/>
        <v>37</v>
      </c>
      <c r="B51" s="155">
        <f>B50+0.01</f>
        <v>3.0299999999999994</v>
      </c>
      <c r="C51" s="162" t="s">
        <v>747</v>
      </c>
      <c r="D51" s="160"/>
      <c r="E51" s="158" t="s">
        <v>7</v>
      </c>
      <c r="F51" s="163">
        <v>74</v>
      </c>
    </row>
    <row r="52" spans="1:6" ht="20.25" customHeight="1" x14ac:dyDescent="0.2">
      <c r="A52" s="154">
        <f t="shared" si="0"/>
        <v>38</v>
      </c>
      <c r="B52" s="155">
        <f>B51+0.01</f>
        <v>3.0399999999999991</v>
      </c>
      <c r="C52" s="162" t="s">
        <v>753</v>
      </c>
      <c r="D52" s="160" t="s">
        <v>746</v>
      </c>
      <c r="E52" s="158" t="s">
        <v>7</v>
      </c>
      <c r="F52" s="163">
        <v>8</v>
      </c>
    </row>
    <row r="53" spans="1:6" ht="25.5" x14ac:dyDescent="0.2">
      <c r="A53" s="154">
        <f t="shared" si="0"/>
        <v>39</v>
      </c>
      <c r="B53" s="155">
        <f>B52+0.01</f>
        <v>3.0499999999999989</v>
      </c>
      <c r="C53" s="161" t="s">
        <v>754</v>
      </c>
      <c r="D53" s="160" t="s">
        <v>746</v>
      </c>
      <c r="E53" s="158" t="s">
        <v>7</v>
      </c>
      <c r="F53" s="159">
        <v>25</v>
      </c>
    </row>
    <row r="54" spans="1:6" ht="16.899999999999999" customHeight="1" x14ac:dyDescent="0.2">
      <c r="A54" s="154">
        <f t="shared" si="0"/>
        <v>40</v>
      </c>
      <c r="B54" s="155">
        <f>B53+0.01</f>
        <v>3.0599999999999987</v>
      </c>
      <c r="C54" s="161" t="s">
        <v>755</v>
      </c>
      <c r="D54" s="160" t="s">
        <v>746</v>
      </c>
      <c r="E54" s="158" t="s">
        <v>7</v>
      </c>
      <c r="F54" s="159">
        <v>8</v>
      </c>
    </row>
    <row r="55" spans="1:6" ht="16.149999999999999" customHeight="1" x14ac:dyDescent="0.2">
      <c r="A55" s="154">
        <f t="shared" si="0"/>
        <v>41</v>
      </c>
      <c r="B55" s="155">
        <f>B54+0.01</f>
        <v>3.0699999999999985</v>
      </c>
      <c r="C55" s="156" t="s">
        <v>739</v>
      </c>
      <c r="D55" s="160"/>
      <c r="E55" s="158" t="s">
        <v>501</v>
      </c>
      <c r="F55" s="158">
        <v>1</v>
      </c>
    </row>
    <row r="56" spans="1:6" x14ac:dyDescent="0.2">
      <c r="A56" s="154">
        <f t="shared" si="0"/>
        <v>42</v>
      </c>
      <c r="B56" s="225" t="s">
        <v>756</v>
      </c>
      <c r="C56" s="225"/>
      <c r="D56" s="225"/>
      <c r="E56" s="225"/>
      <c r="F56" s="225"/>
    </row>
    <row r="57" spans="1:6" x14ac:dyDescent="0.2">
      <c r="A57" s="154">
        <f t="shared" si="0"/>
        <v>43</v>
      </c>
      <c r="B57" s="155">
        <v>4.01</v>
      </c>
      <c r="C57" s="164" t="s">
        <v>757</v>
      </c>
      <c r="D57" s="158"/>
      <c r="E57" s="158" t="s">
        <v>6</v>
      </c>
      <c r="F57" s="159">
        <v>130</v>
      </c>
    </row>
    <row r="58" spans="1:6" ht="13.15" customHeight="1" x14ac:dyDescent="0.2">
      <c r="A58" s="154">
        <f t="shared" si="0"/>
        <v>44</v>
      </c>
      <c r="B58" s="155">
        <f t="shared" ref="B58:B65" si="3">B57+0.01</f>
        <v>4.0199999999999996</v>
      </c>
      <c r="C58" s="164" t="s">
        <v>758</v>
      </c>
      <c r="D58" s="158"/>
      <c r="E58" s="158" t="s">
        <v>6</v>
      </c>
      <c r="F58" s="159">
        <v>7</v>
      </c>
    </row>
    <row r="59" spans="1:6" x14ac:dyDescent="0.2">
      <c r="A59" s="154">
        <f t="shared" si="0"/>
        <v>45</v>
      </c>
      <c r="B59" s="155">
        <f t="shared" si="3"/>
        <v>4.0299999999999994</v>
      </c>
      <c r="C59" s="164" t="s">
        <v>759</v>
      </c>
      <c r="D59" s="158"/>
      <c r="E59" s="158" t="s">
        <v>6</v>
      </c>
      <c r="F59" s="159">
        <v>360</v>
      </c>
    </row>
    <row r="60" spans="1:6" x14ac:dyDescent="0.2">
      <c r="A60" s="154">
        <f t="shared" si="0"/>
        <v>46</v>
      </c>
      <c r="B60" s="155">
        <f t="shared" si="3"/>
        <v>4.0399999999999991</v>
      </c>
      <c r="C60" s="164" t="s">
        <v>760</v>
      </c>
      <c r="D60" s="158"/>
      <c r="E60" s="158" t="s">
        <v>6</v>
      </c>
      <c r="F60" s="159">
        <v>250</v>
      </c>
    </row>
    <row r="61" spans="1:6" ht="14.45" customHeight="1" x14ac:dyDescent="0.2">
      <c r="A61" s="154">
        <f t="shared" si="0"/>
        <v>47</v>
      </c>
      <c r="B61" s="155">
        <f t="shared" si="3"/>
        <v>4.0499999999999989</v>
      </c>
      <c r="C61" s="164" t="s">
        <v>761</v>
      </c>
      <c r="D61" s="158"/>
      <c r="E61" s="158" t="s">
        <v>6</v>
      </c>
      <c r="F61" s="159">
        <v>300</v>
      </c>
    </row>
    <row r="62" spans="1:6" ht="13.15" customHeight="1" x14ac:dyDescent="0.2">
      <c r="A62" s="154">
        <f t="shared" si="0"/>
        <v>48</v>
      </c>
      <c r="B62" s="155">
        <f t="shared" si="3"/>
        <v>4.0599999999999987</v>
      </c>
      <c r="C62" s="164" t="s">
        <v>762</v>
      </c>
      <c r="D62" s="158" t="s">
        <v>763</v>
      </c>
      <c r="E62" s="158" t="s">
        <v>6</v>
      </c>
      <c r="F62" s="159">
        <v>20</v>
      </c>
    </row>
    <row r="63" spans="1:6" x14ac:dyDescent="0.2">
      <c r="A63" s="154">
        <f t="shared" si="0"/>
        <v>49</v>
      </c>
      <c r="B63" s="155">
        <f t="shared" si="3"/>
        <v>4.0699999999999985</v>
      </c>
      <c r="C63" s="164" t="s">
        <v>764</v>
      </c>
      <c r="D63" s="158" t="s">
        <v>765</v>
      </c>
      <c r="E63" s="158" t="s">
        <v>6</v>
      </c>
      <c r="F63" s="159">
        <v>20</v>
      </c>
    </row>
    <row r="64" spans="1:6" ht="38.25" x14ac:dyDescent="0.2">
      <c r="A64" s="154">
        <f t="shared" si="0"/>
        <v>50</v>
      </c>
      <c r="B64" s="155">
        <f t="shared" si="3"/>
        <v>4.0799999999999983</v>
      </c>
      <c r="C64" s="164" t="s">
        <v>766</v>
      </c>
      <c r="D64" s="160" t="s">
        <v>767</v>
      </c>
      <c r="E64" s="158" t="s">
        <v>7</v>
      </c>
      <c r="F64" s="159">
        <v>7</v>
      </c>
    </row>
    <row r="65" spans="1:6" x14ac:dyDescent="0.2">
      <c r="A65" s="154">
        <f t="shared" si="0"/>
        <v>51</v>
      </c>
      <c r="B65" s="155">
        <f t="shared" si="3"/>
        <v>4.0899999999999981</v>
      </c>
      <c r="C65" s="156" t="s">
        <v>739</v>
      </c>
      <c r="D65" s="160"/>
      <c r="E65" s="158" t="s">
        <v>501</v>
      </c>
      <c r="F65" s="158">
        <v>1</v>
      </c>
    </row>
    <row r="66" spans="1:6" x14ac:dyDescent="0.2">
      <c r="A66" s="154">
        <f t="shared" si="0"/>
        <v>52</v>
      </c>
      <c r="B66" s="225" t="s">
        <v>768</v>
      </c>
      <c r="C66" s="225"/>
      <c r="D66" s="225"/>
      <c r="E66" s="225"/>
      <c r="F66" s="225"/>
    </row>
    <row r="67" spans="1:6" x14ac:dyDescent="0.2">
      <c r="A67" s="154">
        <f t="shared" si="0"/>
        <v>53</v>
      </c>
      <c r="B67" s="155">
        <v>5.01</v>
      </c>
      <c r="C67" s="162" t="s">
        <v>769</v>
      </c>
      <c r="D67" s="159"/>
      <c r="E67" s="159" t="s">
        <v>6</v>
      </c>
      <c r="F67" s="159">
        <v>80</v>
      </c>
    </row>
    <row r="68" spans="1:6" x14ac:dyDescent="0.2">
      <c r="A68" s="154">
        <f t="shared" si="0"/>
        <v>54</v>
      </c>
      <c r="B68" s="155">
        <v>5.0199999999999996</v>
      </c>
      <c r="C68" s="162" t="s">
        <v>770</v>
      </c>
      <c r="D68" s="159"/>
      <c r="E68" s="159" t="s">
        <v>7</v>
      </c>
      <c r="F68" s="159">
        <v>20</v>
      </c>
    </row>
    <row r="69" spans="1:6" x14ac:dyDescent="0.2">
      <c r="A69" s="154">
        <f t="shared" si="0"/>
        <v>55</v>
      </c>
      <c r="B69" s="155">
        <v>5.03</v>
      </c>
      <c r="C69" s="162" t="s">
        <v>771</v>
      </c>
      <c r="D69" s="159"/>
      <c r="E69" s="159" t="s">
        <v>501</v>
      </c>
      <c r="F69" s="159">
        <v>1</v>
      </c>
    </row>
  </sheetData>
  <mergeCells count="17">
    <mergeCell ref="C12:D12"/>
    <mergeCell ref="A1:F1"/>
    <mergeCell ref="A2:F2"/>
    <mergeCell ref="A3:F3"/>
    <mergeCell ref="A5:F5"/>
    <mergeCell ref="A6:F6"/>
    <mergeCell ref="A7:F7"/>
    <mergeCell ref="A10:A11"/>
    <mergeCell ref="B10:B11"/>
    <mergeCell ref="C10:D11"/>
    <mergeCell ref="E10:E11"/>
    <mergeCell ref="F10:F11"/>
    <mergeCell ref="B14:F14"/>
    <mergeCell ref="B39:F39"/>
    <mergeCell ref="B48:F48"/>
    <mergeCell ref="B56:F56"/>
    <mergeCell ref="B66:F66"/>
  </mergeCells>
  <pageMargins left="0.70866141732283472" right="0.70866141732283472" top="0.74803149606299213" bottom="0.74803149606299213" header="0.31496062992125984" footer="0.31496062992125984"/>
  <pageSetup paperSize="9" scale="93" fitToHeight="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495E9-99D7-4716-B9CC-55C8F5976577}">
  <sheetPr>
    <pageSetUpPr fitToPage="1"/>
  </sheetPr>
  <dimension ref="A1:H189"/>
  <sheetViews>
    <sheetView tabSelected="1" topLeftCell="A65" zoomScaleNormal="100" workbookViewId="0">
      <selection activeCell="H73" sqref="H73"/>
    </sheetView>
  </sheetViews>
  <sheetFormatPr defaultColWidth="9.140625" defaultRowHeight="14.25" x14ac:dyDescent="0.2"/>
  <cols>
    <col min="1" max="1" width="7.28515625" style="165" customWidth="1"/>
    <col min="2" max="2" width="6.7109375" style="165" customWidth="1"/>
    <col min="3" max="3" width="55" style="147" customWidth="1"/>
    <col min="4" max="4" width="12" style="148" customWidth="1"/>
    <col min="5" max="5" width="9.7109375" style="148" customWidth="1"/>
    <col min="6" max="6" width="13.85546875" style="148" customWidth="1"/>
    <col min="7" max="7" width="8.140625" style="181" customWidth="1"/>
    <col min="8" max="8" width="9.5703125" style="165" customWidth="1"/>
    <col min="9" max="245" width="9.140625" style="165"/>
    <col min="246" max="246" width="11.28515625" style="165" customWidth="1"/>
    <col min="247" max="247" width="6.7109375" style="165" customWidth="1"/>
    <col min="248" max="248" width="55" style="165" customWidth="1"/>
    <col min="249" max="249" width="8.140625" style="165" customWidth="1"/>
    <col min="250" max="250" width="9.5703125" style="165" customWidth="1"/>
    <col min="251" max="251" width="6" style="165" customWidth="1"/>
    <col min="252" max="252" width="6.7109375" style="165" customWidth="1"/>
    <col min="253" max="253" width="7.28515625" style="165" customWidth="1"/>
    <col min="254" max="254" width="7.5703125" style="165" customWidth="1"/>
    <col min="255" max="255" width="7.140625" style="165" customWidth="1"/>
    <col min="256" max="256" width="8.28515625" style="165" customWidth="1"/>
    <col min="257" max="257" width="10.28515625" style="165" customWidth="1"/>
    <col min="258" max="258" width="11" style="165" customWidth="1"/>
    <col min="259" max="259" width="10.140625" style="165" customWidth="1"/>
    <col min="260" max="260" width="8.5703125" style="165" customWidth="1"/>
    <col min="261" max="261" width="10.28515625" style="165" customWidth="1"/>
    <col min="262" max="501" width="9.140625" style="165"/>
    <col min="502" max="502" width="11.28515625" style="165" customWidth="1"/>
    <col min="503" max="503" width="6.7109375" style="165" customWidth="1"/>
    <col min="504" max="504" width="55" style="165" customWidth="1"/>
    <col min="505" max="505" width="8.140625" style="165" customWidth="1"/>
    <col min="506" max="506" width="9.5703125" style="165" customWidth="1"/>
    <col min="507" max="507" width="6" style="165" customWidth="1"/>
    <col min="508" max="508" width="6.7109375" style="165" customWidth="1"/>
    <col min="509" max="509" width="7.28515625" style="165" customWidth="1"/>
    <col min="510" max="510" width="7.5703125" style="165" customWidth="1"/>
    <col min="511" max="511" width="7.140625" style="165" customWidth="1"/>
    <col min="512" max="512" width="8.28515625" style="165" customWidth="1"/>
    <col min="513" max="513" width="10.28515625" style="165" customWidth="1"/>
    <col min="514" max="514" width="11" style="165" customWidth="1"/>
    <col min="515" max="515" width="10.140625" style="165" customWidth="1"/>
    <col min="516" max="516" width="8.5703125" style="165" customWidth="1"/>
    <col min="517" max="517" width="10.28515625" style="165" customWidth="1"/>
    <col min="518" max="757" width="9.140625" style="165"/>
    <col min="758" max="758" width="11.28515625" style="165" customWidth="1"/>
    <col min="759" max="759" width="6.7109375" style="165" customWidth="1"/>
    <col min="760" max="760" width="55" style="165" customWidth="1"/>
    <col min="761" max="761" width="8.140625" style="165" customWidth="1"/>
    <col min="762" max="762" width="9.5703125" style="165" customWidth="1"/>
    <col min="763" max="763" width="6" style="165" customWidth="1"/>
    <col min="764" max="764" width="6.7109375" style="165" customWidth="1"/>
    <col min="765" max="765" width="7.28515625" style="165" customWidth="1"/>
    <col min="766" max="766" width="7.5703125" style="165" customWidth="1"/>
    <col min="767" max="767" width="7.140625" style="165" customWidth="1"/>
    <col min="768" max="768" width="8.28515625" style="165" customWidth="1"/>
    <col min="769" max="769" width="10.28515625" style="165" customWidth="1"/>
    <col min="770" max="770" width="11" style="165" customWidth="1"/>
    <col min="771" max="771" width="10.140625" style="165" customWidth="1"/>
    <col min="772" max="772" width="8.5703125" style="165" customWidth="1"/>
    <col min="773" max="773" width="10.28515625" style="165" customWidth="1"/>
    <col min="774" max="1013" width="9.140625" style="165"/>
    <col min="1014" max="1014" width="11.28515625" style="165" customWidth="1"/>
    <col min="1015" max="1015" width="6.7109375" style="165" customWidth="1"/>
    <col min="1016" max="1016" width="55" style="165" customWidth="1"/>
    <col min="1017" max="1017" width="8.140625" style="165" customWidth="1"/>
    <col min="1018" max="1018" width="9.5703125" style="165" customWidth="1"/>
    <col min="1019" max="1019" width="6" style="165" customWidth="1"/>
    <col min="1020" max="1020" width="6.7109375" style="165" customWidth="1"/>
    <col min="1021" max="1021" width="7.28515625" style="165" customWidth="1"/>
    <col min="1022" max="1022" width="7.5703125" style="165" customWidth="1"/>
    <col min="1023" max="1023" width="7.140625" style="165" customWidth="1"/>
    <col min="1024" max="1024" width="8.28515625" style="165" customWidth="1"/>
    <col min="1025" max="1025" width="10.28515625" style="165" customWidth="1"/>
    <col min="1026" max="1026" width="11" style="165" customWidth="1"/>
    <col min="1027" max="1027" width="10.140625" style="165" customWidth="1"/>
    <col min="1028" max="1028" width="8.5703125" style="165" customWidth="1"/>
    <col min="1029" max="1029" width="10.28515625" style="165" customWidth="1"/>
    <col min="1030" max="1269" width="9.140625" style="165"/>
    <col min="1270" max="1270" width="11.28515625" style="165" customWidth="1"/>
    <col min="1271" max="1271" width="6.7109375" style="165" customWidth="1"/>
    <col min="1272" max="1272" width="55" style="165" customWidth="1"/>
    <col min="1273" max="1273" width="8.140625" style="165" customWidth="1"/>
    <col min="1274" max="1274" width="9.5703125" style="165" customWidth="1"/>
    <col min="1275" max="1275" width="6" style="165" customWidth="1"/>
    <col min="1276" max="1276" width="6.7109375" style="165" customWidth="1"/>
    <col min="1277" max="1277" width="7.28515625" style="165" customWidth="1"/>
    <col min="1278" max="1278" width="7.5703125" style="165" customWidth="1"/>
    <col min="1279" max="1279" width="7.140625" style="165" customWidth="1"/>
    <col min="1280" max="1280" width="8.28515625" style="165" customWidth="1"/>
    <col min="1281" max="1281" width="10.28515625" style="165" customWidth="1"/>
    <col min="1282" max="1282" width="11" style="165" customWidth="1"/>
    <col min="1283" max="1283" width="10.140625" style="165" customWidth="1"/>
    <col min="1284" max="1284" width="8.5703125" style="165" customWidth="1"/>
    <col min="1285" max="1285" width="10.28515625" style="165" customWidth="1"/>
    <col min="1286" max="1525" width="9.140625" style="165"/>
    <col min="1526" max="1526" width="11.28515625" style="165" customWidth="1"/>
    <col min="1527" max="1527" width="6.7109375" style="165" customWidth="1"/>
    <col min="1528" max="1528" width="55" style="165" customWidth="1"/>
    <col min="1529" max="1529" width="8.140625" style="165" customWidth="1"/>
    <col min="1530" max="1530" width="9.5703125" style="165" customWidth="1"/>
    <col min="1531" max="1531" width="6" style="165" customWidth="1"/>
    <col min="1532" max="1532" width="6.7109375" style="165" customWidth="1"/>
    <col min="1533" max="1533" width="7.28515625" style="165" customWidth="1"/>
    <col min="1534" max="1534" width="7.5703125" style="165" customWidth="1"/>
    <col min="1535" max="1535" width="7.140625" style="165" customWidth="1"/>
    <col min="1536" max="1536" width="8.28515625" style="165" customWidth="1"/>
    <col min="1537" max="1537" width="10.28515625" style="165" customWidth="1"/>
    <col min="1538" max="1538" width="11" style="165" customWidth="1"/>
    <col min="1539" max="1539" width="10.140625" style="165" customWidth="1"/>
    <col min="1540" max="1540" width="8.5703125" style="165" customWidth="1"/>
    <col min="1541" max="1541" width="10.28515625" style="165" customWidth="1"/>
    <col min="1542" max="1781" width="9.140625" style="165"/>
    <col min="1782" max="1782" width="11.28515625" style="165" customWidth="1"/>
    <col min="1783" max="1783" width="6.7109375" style="165" customWidth="1"/>
    <col min="1784" max="1784" width="55" style="165" customWidth="1"/>
    <col min="1785" max="1785" width="8.140625" style="165" customWidth="1"/>
    <col min="1786" max="1786" width="9.5703125" style="165" customWidth="1"/>
    <col min="1787" max="1787" width="6" style="165" customWidth="1"/>
    <col min="1788" max="1788" width="6.7109375" style="165" customWidth="1"/>
    <col min="1789" max="1789" width="7.28515625" style="165" customWidth="1"/>
    <col min="1790" max="1790" width="7.5703125" style="165" customWidth="1"/>
    <col min="1791" max="1791" width="7.140625" style="165" customWidth="1"/>
    <col min="1792" max="1792" width="8.28515625" style="165" customWidth="1"/>
    <col min="1793" max="1793" width="10.28515625" style="165" customWidth="1"/>
    <col min="1794" max="1794" width="11" style="165" customWidth="1"/>
    <col min="1795" max="1795" width="10.140625" style="165" customWidth="1"/>
    <col min="1796" max="1796" width="8.5703125" style="165" customWidth="1"/>
    <col min="1797" max="1797" width="10.28515625" style="165" customWidth="1"/>
    <col min="1798" max="2037" width="9.140625" style="165"/>
    <col min="2038" max="2038" width="11.28515625" style="165" customWidth="1"/>
    <col min="2039" max="2039" width="6.7109375" style="165" customWidth="1"/>
    <col min="2040" max="2040" width="55" style="165" customWidth="1"/>
    <col min="2041" max="2041" width="8.140625" style="165" customWidth="1"/>
    <col min="2042" max="2042" width="9.5703125" style="165" customWidth="1"/>
    <col min="2043" max="2043" width="6" style="165" customWidth="1"/>
    <col min="2044" max="2044" width="6.7109375" style="165" customWidth="1"/>
    <col min="2045" max="2045" width="7.28515625" style="165" customWidth="1"/>
    <col min="2046" max="2046" width="7.5703125" style="165" customWidth="1"/>
    <col min="2047" max="2047" width="7.140625" style="165" customWidth="1"/>
    <col min="2048" max="2048" width="8.28515625" style="165" customWidth="1"/>
    <col min="2049" max="2049" width="10.28515625" style="165" customWidth="1"/>
    <col min="2050" max="2050" width="11" style="165" customWidth="1"/>
    <col min="2051" max="2051" width="10.140625" style="165" customWidth="1"/>
    <col min="2052" max="2052" width="8.5703125" style="165" customWidth="1"/>
    <col min="2053" max="2053" width="10.28515625" style="165" customWidth="1"/>
    <col min="2054" max="2293" width="9.140625" style="165"/>
    <col min="2294" max="2294" width="11.28515625" style="165" customWidth="1"/>
    <col min="2295" max="2295" width="6.7109375" style="165" customWidth="1"/>
    <col min="2296" max="2296" width="55" style="165" customWidth="1"/>
    <col min="2297" max="2297" width="8.140625" style="165" customWidth="1"/>
    <col min="2298" max="2298" width="9.5703125" style="165" customWidth="1"/>
    <col min="2299" max="2299" width="6" style="165" customWidth="1"/>
    <col min="2300" max="2300" width="6.7109375" style="165" customWidth="1"/>
    <col min="2301" max="2301" width="7.28515625" style="165" customWidth="1"/>
    <col min="2302" max="2302" width="7.5703125" style="165" customWidth="1"/>
    <col min="2303" max="2303" width="7.140625" style="165" customWidth="1"/>
    <col min="2304" max="2304" width="8.28515625" style="165" customWidth="1"/>
    <col min="2305" max="2305" width="10.28515625" style="165" customWidth="1"/>
    <col min="2306" max="2306" width="11" style="165" customWidth="1"/>
    <col min="2307" max="2307" width="10.140625" style="165" customWidth="1"/>
    <col min="2308" max="2308" width="8.5703125" style="165" customWidth="1"/>
    <col min="2309" max="2309" width="10.28515625" style="165" customWidth="1"/>
    <col min="2310" max="2549" width="9.140625" style="165"/>
    <col min="2550" max="2550" width="11.28515625" style="165" customWidth="1"/>
    <col min="2551" max="2551" width="6.7109375" style="165" customWidth="1"/>
    <col min="2552" max="2552" width="55" style="165" customWidth="1"/>
    <col min="2553" max="2553" width="8.140625" style="165" customWidth="1"/>
    <col min="2554" max="2554" width="9.5703125" style="165" customWidth="1"/>
    <col min="2555" max="2555" width="6" style="165" customWidth="1"/>
    <col min="2556" max="2556" width="6.7109375" style="165" customWidth="1"/>
    <col min="2557" max="2557" width="7.28515625" style="165" customWidth="1"/>
    <col min="2558" max="2558" width="7.5703125" style="165" customWidth="1"/>
    <col min="2559" max="2559" width="7.140625" style="165" customWidth="1"/>
    <col min="2560" max="2560" width="8.28515625" style="165" customWidth="1"/>
    <col min="2561" max="2561" width="10.28515625" style="165" customWidth="1"/>
    <col min="2562" max="2562" width="11" style="165" customWidth="1"/>
    <col min="2563" max="2563" width="10.140625" style="165" customWidth="1"/>
    <col min="2564" max="2564" width="8.5703125" style="165" customWidth="1"/>
    <col min="2565" max="2565" width="10.28515625" style="165" customWidth="1"/>
    <col min="2566" max="2805" width="9.140625" style="165"/>
    <col min="2806" max="2806" width="11.28515625" style="165" customWidth="1"/>
    <col min="2807" max="2807" width="6.7109375" style="165" customWidth="1"/>
    <col min="2808" max="2808" width="55" style="165" customWidth="1"/>
    <col min="2809" max="2809" width="8.140625" style="165" customWidth="1"/>
    <col min="2810" max="2810" width="9.5703125" style="165" customWidth="1"/>
    <col min="2811" max="2811" width="6" style="165" customWidth="1"/>
    <col min="2812" max="2812" width="6.7109375" style="165" customWidth="1"/>
    <col min="2813" max="2813" width="7.28515625" style="165" customWidth="1"/>
    <col min="2814" max="2814" width="7.5703125" style="165" customWidth="1"/>
    <col min="2815" max="2815" width="7.140625" style="165" customWidth="1"/>
    <col min="2816" max="2816" width="8.28515625" style="165" customWidth="1"/>
    <col min="2817" max="2817" width="10.28515625" style="165" customWidth="1"/>
    <col min="2818" max="2818" width="11" style="165" customWidth="1"/>
    <col min="2819" max="2819" width="10.140625" style="165" customWidth="1"/>
    <col min="2820" max="2820" width="8.5703125" style="165" customWidth="1"/>
    <col min="2821" max="2821" width="10.28515625" style="165" customWidth="1"/>
    <col min="2822" max="3061" width="9.140625" style="165"/>
    <col min="3062" max="3062" width="11.28515625" style="165" customWidth="1"/>
    <col min="3063" max="3063" width="6.7109375" style="165" customWidth="1"/>
    <col min="3064" max="3064" width="55" style="165" customWidth="1"/>
    <col min="3065" max="3065" width="8.140625" style="165" customWidth="1"/>
    <col min="3066" max="3066" width="9.5703125" style="165" customWidth="1"/>
    <col min="3067" max="3067" width="6" style="165" customWidth="1"/>
    <col min="3068" max="3068" width="6.7109375" style="165" customWidth="1"/>
    <col min="3069" max="3069" width="7.28515625" style="165" customWidth="1"/>
    <col min="3070" max="3070" width="7.5703125" style="165" customWidth="1"/>
    <col min="3071" max="3071" width="7.140625" style="165" customWidth="1"/>
    <col min="3072" max="3072" width="8.28515625" style="165" customWidth="1"/>
    <col min="3073" max="3073" width="10.28515625" style="165" customWidth="1"/>
    <col min="3074" max="3074" width="11" style="165" customWidth="1"/>
    <col min="3075" max="3075" width="10.140625" style="165" customWidth="1"/>
    <col min="3076" max="3076" width="8.5703125" style="165" customWidth="1"/>
    <col min="3077" max="3077" width="10.28515625" style="165" customWidth="1"/>
    <col min="3078" max="3317" width="9.140625" style="165"/>
    <col min="3318" max="3318" width="11.28515625" style="165" customWidth="1"/>
    <col min="3319" max="3319" width="6.7109375" style="165" customWidth="1"/>
    <col min="3320" max="3320" width="55" style="165" customWidth="1"/>
    <col min="3321" max="3321" width="8.140625" style="165" customWidth="1"/>
    <col min="3322" max="3322" width="9.5703125" style="165" customWidth="1"/>
    <col min="3323" max="3323" width="6" style="165" customWidth="1"/>
    <col min="3324" max="3324" width="6.7109375" style="165" customWidth="1"/>
    <col min="3325" max="3325" width="7.28515625" style="165" customWidth="1"/>
    <col min="3326" max="3326" width="7.5703125" style="165" customWidth="1"/>
    <col min="3327" max="3327" width="7.140625" style="165" customWidth="1"/>
    <col min="3328" max="3328" width="8.28515625" style="165" customWidth="1"/>
    <col min="3329" max="3329" width="10.28515625" style="165" customWidth="1"/>
    <col min="3330" max="3330" width="11" style="165" customWidth="1"/>
    <col min="3331" max="3331" width="10.140625" style="165" customWidth="1"/>
    <col min="3332" max="3332" width="8.5703125" style="165" customWidth="1"/>
    <col min="3333" max="3333" width="10.28515625" style="165" customWidth="1"/>
    <col min="3334" max="3573" width="9.140625" style="165"/>
    <col min="3574" max="3574" width="11.28515625" style="165" customWidth="1"/>
    <col min="3575" max="3575" width="6.7109375" style="165" customWidth="1"/>
    <col min="3576" max="3576" width="55" style="165" customWidth="1"/>
    <col min="3577" max="3577" width="8.140625" style="165" customWidth="1"/>
    <col min="3578" max="3578" width="9.5703125" style="165" customWidth="1"/>
    <col min="3579" max="3579" width="6" style="165" customWidth="1"/>
    <col min="3580" max="3580" width="6.7109375" style="165" customWidth="1"/>
    <col min="3581" max="3581" width="7.28515625" style="165" customWidth="1"/>
    <col min="3582" max="3582" width="7.5703125" style="165" customWidth="1"/>
    <col min="3583" max="3583" width="7.140625" style="165" customWidth="1"/>
    <col min="3584" max="3584" width="8.28515625" style="165" customWidth="1"/>
    <col min="3585" max="3585" width="10.28515625" style="165" customWidth="1"/>
    <col min="3586" max="3586" width="11" style="165" customWidth="1"/>
    <col min="3587" max="3587" width="10.140625" style="165" customWidth="1"/>
    <col min="3588" max="3588" width="8.5703125" style="165" customWidth="1"/>
    <col min="3589" max="3589" width="10.28515625" style="165" customWidth="1"/>
    <col min="3590" max="3829" width="9.140625" style="165"/>
    <col min="3830" max="3830" width="11.28515625" style="165" customWidth="1"/>
    <col min="3831" max="3831" width="6.7109375" style="165" customWidth="1"/>
    <col min="3832" max="3832" width="55" style="165" customWidth="1"/>
    <col min="3833" max="3833" width="8.140625" style="165" customWidth="1"/>
    <col min="3834" max="3834" width="9.5703125" style="165" customWidth="1"/>
    <col min="3835" max="3835" width="6" style="165" customWidth="1"/>
    <col min="3836" max="3836" width="6.7109375" style="165" customWidth="1"/>
    <col min="3837" max="3837" width="7.28515625" style="165" customWidth="1"/>
    <col min="3838" max="3838" width="7.5703125" style="165" customWidth="1"/>
    <col min="3839" max="3839" width="7.140625" style="165" customWidth="1"/>
    <col min="3840" max="3840" width="8.28515625" style="165" customWidth="1"/>
    <col min="3841" max="3841" width="10.28515625" style="165" customWidth="1"/>
    <col min="3842" max="3842" width="11" style="165" customWidth="1"/>
    <col min="3843" max="3843" width="10.140625" style="165" customWidth="1"/>
    <col min="3844" max="3844" width="8.5703125" style="165" customWidth="1"/>
    <col min="3845" max="3845" width="10.28515625" style="165" customWidth="1"/>
    <col min="3846" max="4085" width="9.140625" style="165"/>
    <col min="4086" max="4086" width="11.28515625" style="165" customWidth="1"/>
    <col min="4087" max="4087" width="6.7109375" style="165" customWidth="1"/>
    <col min="4088" max="4088" width="55" style="165" customWidth="1"/>
    <col min="4089" max="4089" width="8.140625" style="165" customWidth="1"/>
    <col min="4090" max="4090" width="9.5703125" style="165" customWidth="1"/>
    <col min="4091" max="4091" width="6" style="165" customWidth="1"/>
    <col min="4092" max="4092" width="6.7109375" style="165" customWidth="1"/>
    <col min="4093" max="4093" width="7.28515625" style="165" customWidth="1"/>
    <col min="4094" max="4094" width="7.5703125" style="165" customWidth="1"/>
    <col min="4095" max="4095" width="7.140625" style="165" customWidth="1"/>
    <col min="4096" max="4096" width="8.28515625" style="165" customWidth="1"/>
    <col min="4097" max="4097" width="10.28515625" style="165" customWidth="1"/>
    <col min="4098" max="4098" width="11" style="165" customWidth="1"/>
    <col min="4099" max="4099" width="10.140625" style="165" customWidth="1"/>
    <col min="4100" max="4100" width="8.5703125" style="165" customWidth="1"/>
    <col min="4101" max="4101" width="10.28515625" style="165" customWidth="1"/>
    <col min="4102" max="4341" width="9.140625" style="165"/>
    <col min="4342" max="4342" width="11.28515625" style="165" customWidth="1"/>
    <col min="4343" max="4343" width="6.7109375" style="165" customWidth="1"/>
    <col min="4344" max="4344" width="55" style="165" customWidth="1"/>
    <col min="4345" max="4345" width="8.140625" style="165" customWidth="1"/>
    <col min="4346" max="4346" width="9.5703125" style="165" customWidth="1"/>
    <col min="4347" max="4347" width="6" style="165" customWidth="1"/>
    <col min="4348" max="4348" width="6.7109375" style="165" customWidth="1"/>
    <col min="4349" max="4349" width="7.28515625" style="165" customWidth="1"/>
    <col min="4350" max="4350" width="7.5703125" style="165" customWidth="1"/>
    <col min="4351" max="4351" width="7.140625" style="165" customWidth="1"/>
    <col min="4352" max="4352" width="8.28515625" style="165" customWidth="1"/>
    <col min="4353" max="4353" width="10.28515625" style="165" customWidth="1"/>
    <col min="4354" max="4354" width="11" style="165" customWidth="1"/>
    <col min="4355" max="4355" width="10.140625" style="165" customWidth="1"/>
    <col min="4356" max="4356" width="8.5703125" style="165" customWidth="1"/>
    <col min="4357" max="4357" width="10.28515625" style="165" customWidth="1"/>
    <col min="4358" max="4597" width="9.140625" style="165"/>
    <col min="4598" max="4598" width="11.28515625" style="165" customWidth="1"/>
    <col min="4599" max="4599" width="6.7109375" style="165" customWidth="1"/>
    <col min="4600" max="4600" width="55" style="165" customWidth="1"/>
    <col min="4601" max="4601" width="8.140625" style="165" customWidth="1"/>
    <col min="4602" max="4602" width="9.5703125" style="165" customWidth="1"/>
    <col min="4603" max="4603" width="6" style="165" customWidth="1"/>
    <col min="4604" max="4604" width="6.7109375" style="165" customWidth="1"/>
    <col min="4605" max="4605" width="7.28515625" style="165" customWidth="1"/>
    <col min="4606" max="4606" width="7.5703125" style="165" customWidth="1"/>
    <col min="4607" max="4607" width="7.140625" style="165" customWidth="1"/>
    <col min="4608" max="4608" width="8.28515625" style="165" customWidth="1"/>
    <col min="4609" max="4609" width="10.28515625" style="165" customWidth="1"/>
    <col min="4610" max="4610" width="11" style="165" customWidth="1"/>
    <col min="4611" max="4611" width="10.140625" style="165" customWidth="1"/>
    <col min="4612" max="4612" width="8.5703125" style="165" customWidth="1"/>
    <col min="4613" max="4613" width="10.28515625" style="165" customWidth="1"/>
    <col min="4614" max="4853" width="9.140625" style="165"/>
    <col min="4854" max="4854" width="11.28515625" style="165" customWidth="1"/>
    <col min="4855" max="4855" width="6.7109375" style="165" customWidth="1"/>
    <col min="4856" max="4856" width="55" style="165" customWidth="1"/>
    <col min="4857" max="4857" width="8.140625" style="165" customWidth="1"/>
    <col min="4858" max="4858" width="9.5703125" style="165" customWidth="1"/>
    <col min="4859" max="4859" width="6" style="165" customWidth="1"/>
    <col min="4860" max="4860" width="6.7109375" style="165" customWidth="1"/>
    <col min="4861" max="4861" width="7.28515625" style="165" customWidth="1"/>
    <col min="4862" max="4862" width="7.5703125" style="165" customWidth="1"/>
    <col min="4863" max="4863" width="7.140625" style="165" customWidth="1"/>
    <col min="4864" max="4864" width="8.28515625" style="165" customWidth="1"/>
    <col min="4865" max="4865" width="10.28515625" style="165" customWidth="1"/>
    <col min="4866" max="4866" width="11" style="165" customWidth="1"/>
    <col min="4867" max="4867" width="10.140625" style="165" customWidth="1"/>
    <col min="4868" max="4868" width="8.5703125" style="165" customWidth="1"/>
    <col min="4869" max="4869" width="10.28515625" style="165" customWidth="1"/>
    <col min="4870" max="5109" width="9.140625" style="165"/>
    <col min="5110" max="5110" width="11.28515625" style="165" customWidth="1"/>
    <col min="5111" max="5111" width="6.7109375" style="165" customWidth="1"/>
    <col min="5112" max="5112" width="55" style="165" customWidth="1"/>
    <col min="5113" max="5113" width="8.140625" style="165" customWidth="1"/>
    <col min="5114" max="5114" width="9.5703125" style="165" customWidth="1"/>
    <col min="5115" max="5115" width="6" style="165" customWidth="1"/>
    <col min="5116" max="5116" width="6.7109375" style="165" customWidth="1"/>
    <col min="5117" max="5117" width="7.28515625" style="165" customWidth="1"/>
    <col min="5118" max="5118" width="7.5703125" style="165" customWidth="1"/>
    <col min="5119" max="5119" width="7.140625" style="165" customWidth="1"/>
    <col min="5120" max="5120" width="8.28515625" style="165" customWidth="1"/>
    <col min="5121" max="5121" width="10.28515625" style="165" customWidth="1"/>
    <col min="5122" max="5122" width="11" style="165" customWidth="1"/>
    <col min="5123" max="5123" width="10.140625" style="165" customWidth="1"/>
    <col min="5124" max="5124" width="8.5703125" style="165" customWidth="1"/>
    <col min="5125" max="5125" width="10.28515625" style="165" customWidth="1"/>
    <col min="5126" max="5365" width="9.140625" style="165"/>
    <col min="5366" max="5366" width="11.28515625" style="165" customWidth="1"/>
    <col min="5367" max="5367" width="6.7109375" style="165" customWidth="1"/>
    <col min="5368" max="5368" width="55" style="165" customWidth="1"/>
    <col min="5369" max="5369" width="8.140625" style="165" customWidth="1"/>
    <col min="5370" max="5370" width="9.5703125" style="165" customWidth="1"/>
    <col min="5371" max="5371" width="6" style="165" customWidth="1"/>
    <col min="5372" max="5372" width="6.7109375" style="165" customWidth="1"/>
    <col min="5373" max="5373" width="7.28515625" style="165" customWidth="1"/>
    <col min="5374" max="5374" width="7.5703125" style="165" customWidth="1"/>
    <col min="5375" max="5375" width="7.140625" style="165" customWidth="1"/>
    <col min="5376" max="5376" width="8.28515625" style="165" customWidth="1"/>
    <col min="5377" max="5377" width="10.28515625" style="165" customWidth="1"/>
    <col min="5378" max="5378" width="11" style="165" customWidth="1"/>
    <col min="5379" max="5379" width="10.140625" style="165" customWidth="1"/>
    <col min="5380" max="5380" width="8.5703125" style="165" customWidth="1"/>
    <col min="5381" max="5381" width="10.28515625" style="165" customWidth="1"/>
    <col min="5382" max="5621" width="9.140625" style="165"/>
    <col min="5622" max="5622" width="11.28515625" style="165" customWidth="1"/>
    <col min="5623" max="5623" width="6.7109375" style="165" customWidth="1"/>
    <col min="5624" max="5624" width="55" style="165" customWidth="1"/>
    <col min="5625" max="5625" width="8.140625" style="165" customWidth="1"/>
    <col min="5626" max="5626" width="9.5703125" style="165" customWidth="1"/>
    <col min="5627" max="5627" width="6" style="165" customWidth="1"/>
    <col min="5628" max="5628" width="6.7109375" style="165" customWidth="1"/>
    <col min="5629" max="5629" width="7.28515625" style="165" customWidth="1"/>
    <col min="5630" max="5630" width="7.5703125" style="165" customWidth="1"/>
    <col min="5631" max="5631" width="7.140625" style="165" customWidth="1"/>
    <col min="5632" max="5632" width="8.28515625" style="165" customWidth="1"/>
    <col min="5633" max="5633" width="10.28515625" style="165" customWidth="1"/>
    <col min="5634" max="5634" width="11" style="165" customWidth="1"/>
    <col min="5635" max="5635" width="10.140625" style="165" customWidth="1"/>
    <col min="5636" max="5636" width="8.5703125" style="165" customWidth="1"/>
    <col min="5637" max="5637" width="10.28515625" style="165" customWidth="1"/>
    <col min="5638" max="5877" width="9.140625" style="165"/>
    <col min="5878" max="5878" width="11.28515625" style="165" customWidth="1"/>
    <col min="5879" max="5879" width="6.7109375" style="165" customWidth="1"/>
    <col min="5880" max="5880" width="55" style="165" customWidth="1"/>
    <col min="5881" max="5881" width="8.140625" style="165" customWidth="1"/>
    <col min="5882" max="5882" width="9.5703125" style="165" customWidth="1"/>
    <col min="5883" max="5883" width="6" style="165" customWidth="1"/>
    <col min="5884" max="5884" width="6.7109375" style="165" customWidth="1"/>
    <col min="5885" max="5885" width="7.28515625" style="165" customWidth="1"/>
    <col min="5886" max="5886" width="7.5703125" style="165" customWidth="1"/>
    <col min="5887" max="5887" width="7.140625" style="165" customWidth="1"/>
    <col min="5888" max="5888" width="8.28515625" style="165" customWidth="1"/>
    <col min="5889" max="5889" width="10.28515625" style="165" customWidth="1"/>
    <col min="5890" max="5890" width="11" style="165" customWidth="1"/>
    <col min="5891" max="5891" width="10.140625" style="165" customWidth="1"/>
    <col min="5892" max="5892" width="8.5703125" style="165" customWidth="1"/>
    <col min="5893" max="5893" width="10.28515625" style="165" customWidth="1"/>
    <col min="5894" max="6133" width="9.140625" style="165"/>
    <col min="6134" max="6134" width="11.28515625" style="165" customWidth="1"/>
    <col min="6135" max="6135" width="6.7109375" style="165" customWidth="1"/>
    <col min="6136" max="6136" width="55" style="165" customWidth="1"/>
    <col min="6137" max="6137" width="8.140625" style="165" customWidth="1"/>
    <col min="6138" max="6138" width="9.5703125" style="165" customWidth="1"/>
    <col min="6139" max="6139" width="6" style="165" customWidth="1"/>
    <col min="6140" max="6140" width="6.7109375" style="165" customWidth="1"/>
    <col min="6141" max="6141" width="7.28515625" style="165" customWidth="1"/>
    <col min="6142" max="6142" width="7.5703125" style="165" customWidth="1"/>
    <col min="6143" max="6143" width="7.140625" style="165" customWidth="1"/>
    <col min="6144" max="6144" width="8.28515625" style="165" customWidth="1"/>
    <col min="6145" max="6145" width="10.28515625" style="165" customWidth="1"/>
    <col min="6146" max="6146" width="11" style="165" customWidth="1"/>
    <col min="6147" max="6147" width="10.140625" style="165" customWidth="1"/>
    <col min="6148" max="6148" width="8.5703125" style="165" customWidth="1"/>
    <col min="6149" max="6149" width="10.28515625" style="165" customWidth="1"/>
    <col min="6150" max="6389" width="9.140625" style="165"/>
    <col min="6390" max="6390" width="11.28515625" style="165" customWidth="1"/>
    <col min="6391" max="6391" width="6.7109375" style="165" customWidth="1"/>
    <col min="6392" max="6392" width="55" style="165" customWidth="1"/>
    <col min="6393" max="6393" width="8.140625" style="165" customWidth="1"/>
    <col min="6394" max="6394" width="9.5703125" style="165" customWidth="1"/>
    <col min="6395" max="6395" width="6" style="165" customWidth="1"/>
    <col min="6396" max="6396" width="6.7109375" style="165" customWidth="1"/>
    <col min="6397" max="6397" width="7.28515625" style="165" customWidth="1"/>
    <col min="6398" max="6398" width="7.5703125" style="165" customWidth="1"/>
    <col min="6399" max="6399" width="7.140625" style="165" customWidth="1"/>
    <col min="6400" max="6400" width="8.28515625" style="165" customWidth="1"/>
    <col min="6401" max="6401" width="10.28515625" style="165" customWidth="1"/>
    <col min="6402" max="6402" width="11" style="165" customWidth="1"/>
    <col min="6403" max="6403" width="10.140625" style="165" customWidth="1"/>
    <col min="6404" max="6404" width="8.5703125" style="165" customWidth="1"/>
    <col min="6405" max="6405" width="10.28515625" style="165" customWidth="1"/>
    <col min="6406" max="6645" width="9.140625" style="165"/>
    <col min="6646" max="6646" width="11.28515625" style="165" customWidth="1"/>
    <col min="6647" max="6647" width="6.7109375" style="165" customWidth="1"/>
    <col min="6648" max="6648" width="55" style="165" customWidth="1"/>
    <col min="6649" max="6649" width="8.140625" style="165" customWidth="1"/>
    <col min="6650" max="6650" width="9.5703125" style="165" customWidth="1"/>
    <col min="6651" max="6651" width="6" style="165" customWidth="1"/>
    <col min="6652" max="6652" width="6.7109375" style="165" customWidth="1"/>
    <col min="6653" max="6653" width="7.28515625" style="165" customWidth="1"/>
    <col min="6654" max="6654" width="7.5703125" style="165" customWidth="1"/>
    <col min="6655" max="6655" width="7.140625" style="165" customWidth="1"/>
    <col min="6656" max="6656" width="8.28515625" style="165" customWidth="1"/>
    <col min="6657" max="6657" width="10.28515625" style="165" customWidth="1"/>
    <col min="6658" max="6658" width="11" style="165" customWidth="1"/>
    <col min="6659" max="6659" width="10.140625" style="165" customWidth="1"/>
    <col min="6660" max="6660" width="8.5703125" style="165" customWidth="1"/>
    <col min="6661" max="6661" width="10.28515625" style="165" customWidth="1"/>
    <col min="6662" max="6901" width="9.140625" style="165"/>
    <col min="6902" max="6902" width="11.28515625" style="165" customWidth="1"/>
    <col min="6903" max="6903" width="6.7109375" style="165" customWidth="1"/>
    <col min="6904" max="6904" width="55" style="165" customWidth="1"/>
    <col min="6905" max="6905" width="8.140625" style="165" customWidth="1"/>
    <col min="6906" max="6906" width="9.5703125" style="165" customWidth="1"/>
    <col min="6907" max="6907" width="6" style="165" customWidth="1"/>
    <col min="6908" max="6908" width="6.7109375" style="165" customWidth="1"/>
    <col min="6909" max="6909" width="7.28515625" style="165" customWidth="1"/>
    <col min="6910" max="6910" width="7.5703125" style="165" customWidth="1"/>
    <col min="6911" max="6911" width="7.140625" style="165" customWidth="1"/>
    <col min="6912" max="6912" width="8.28515625" style="165" customWidth="1"/>
    <col min="6913" max="6913" width="10.28515625" style="165" customWidth="1"/>
    <col min="6914" max="6914" width="11" style="165" customWidth="1"/>
    <col min="6915" max="6915" width="10.140625" style="165" customWidth="1"/>
    <col min="6916" max="6916" width="8.5703125" style="165" customWidth="1"/>
    <col min="6917" max="6917" width="10.28515625" style="165" customWidth="1"/>
    <col min="6918" max="7157" width="9.140625" style="165"/>
    <col min="7158" max="7158" width="11.28515625" style="165" customWidth="1"/>
    <col min="7159" max="7159" width="6.7109375" style="165" customWidth="1"/>
    <col min="7160" max="7160" width="55" style="165" customWidth="1"/>
    <col min="7161" max="7161" width="8.140625" style="165" customWidth="1"/>
    <col min="7162" max="7162" width="9.5703125" style="165" customWidth="1"/>
    <col min="7163" max="7163" width="6" style="165" customWidth="1"/>
    <col min="7164" max="7164" width="6.7109375" style="165" customWidth="1"/>
    <col min="7165" max="7165" width="7.28515625" style="165" customWidth="1"/>
    <col min="7166" max="7166" width="7.5703125" style="165" customWidth="1"/>
    <col min="7167" max="7167" width="7.140625" style="165" customWidth="1"/>
    <col min="7168" max="7168" width="8.28515625" style="165" customWidth="1"/>
    <col min="7169" max="7169" width="10.28515625" style="165" customWidth="1"/>
    <col min="7170" max="7170" width="11" style="165" customWidth="1"/>
    <col min="7171" max="7171" width="10.140625" style="165" customWidth="1"/>
    <col min="7172" max="7172" width="8.5703125" style="165" customWidth="1"/>
    <col min="7173" max="7173" width="10.28515625" style="165" customWidth="1"/>
    <col min="7174" max="7413" width="9.140625" style="165"/>
    <col min="7414" max="7414" width="11.28515625" style="165" customWidth="1"/>
    <col min="7415" max="7415" width="6.7109375" style="165" customWidth="1"/>
    <col min="7416" max="7416" width="55" style="165" customWidth="1"/>
    <col min="7417" max="7417" width="8.140625" style="165" customWidth="1"/>
    <col min="7418" max="7418" width="9.5703125" style="165" customWidth="1"/>
    <col min="7419" max="7419" width="6" style="165" customWidth="1"/>
    <col min="7420" max="7420" width="6.7109375" style="165" customWidth="1"/>
    <col min="7421" max="7421" width="7.28515625" style="165" customWidth="1"/>
    <col min="7422" max="7422" width="7.5703125" style="165" customWidth="1"/>
    <col min="7423" max="7423" width="7.140625" style="165" customWidth="1"/>
    <col min="7424" max="7424" width="8.28515625" style="165" customWidth="1"/>
    <col min="7425" max="7425" width="10.28515625" style="165" customWidth="1"/>
    <col min="7426" max="7426" width="11" style="165" customWidth="1"/>
    <col min="7427" max="7427" width="10.140625" style="165" customWidth="1"/>
    <col min="7428" max="7428" width="8.5703125" style="165" customWidth="1"/>
    <col min="7429" max="7429" width="10.28515625" style="165" customWidth="1"/>
    <col min="7430" max="7669" width="9.140625" style="165"/>
    <col min="7670" max="7670" width="11.28515625" style="165" customWidth="1"/>
    <col min="7671" max="7671" width="6.7109375" style="165" customWidth="1"/>
    <col min="7672" max="7672" width="55" style="165" customWidth="1"/>
    <col min="7673" max="7673" width="8.140625" style="165" customWidth="1"/>
    <col min="7674" max="7674" width="9.5703125" style="165" customWidth="1"/>
    <col min="7675" max="7675" width="6" style="165" customWidth="1"/>
    <col min="7676" max="7676" width="6.7109375" style="165" customWidth="1"/>
    <col min="7677" max="7677" width="7.28515625" style="165" customWidth="1"/>
    <col min="7678" max="7678" width="7.5703125" style="165" customWidth="1"/>
    <col min="7679" max="7679" width="7.140625" style="165" customWidth="1"/>
    <col min="7680" max="7680" width="8.28515625" style="165" customWidth="1"/>
    <col min="7681" max="7681" width="10.28515625" style="165" customWidth="1"/>
    <col min="7682" max="7682" width="11" style="165" customWidth="1"/>
    <col min="7683" max="7683" width="10.140625" style="165" customWidth="1"/>
    <col min="7684" max="7684" width="8.5703125" style="165" customWidth="1"/>
    <col min="7685" max="7685" width="10.28515625" style="165" customWidth="1"/>
    <col min="7686" max="7925" width="9.140625" style="165"/>
    <col min="7926" max="7926" width="11.28515625" style="165" customWidth="1"/>
    <col min="7927" max="7927" width="6.7109375" style="165" customWidth="1"/>
    <col min="7928" max="7928" width="55" style="165" customWidth="1"/>
    <col min="7929" max="7929" width="8.140625" style="165" customWidth="1"/>
    <col min="7930" max="7930" width="9.5703125" style="165" customWidth="1"/>
    <col min="7931" max="7931" width="6" style="165" customWidth="1"/>
    <col min="7932" max="7932" width="6.7109375" style="165" customWidth="1"/>
    <col min="7933" max="7933" width="7.28515625" style="165" customWidth="1"/>
    <col min="7934" max="7934" width="7.5703125" style="165" customWidth="1"/>
    <col min="7935" max="7935" width="7.140625" style="165" customWidth="1"/>
    <col min="7936" max="7936" width="8.28515625" style="165" customWidth="1"/>
    <col min="7937" max="7937" width="10.28515625" style="165" customWidth="1"/>
    <col min="7938" max="7938" width="11" style="165" customWidth="1"/>
    <col min="7939" max="7939" width="10.140625" style="165" customWidth="1"/>
    <col min="7940" max="7940" width="8.5703125" style="165" customWidth="1"/>
    <col min="7941" max="7941" width="10.28515625" style="165" customWidth="1"/>
    <col min="7942" max="8181" width="9.140625" style="165"/>
    <col min="8182" max="8182" width="11.28515625" style="165" customWidth="1"/>
    <col min="8183" max="8183" width="6.7109375" style="165" customWidth="1"/>
    <col min="8184" max="8184" width="55" style="165" customWidth="1"/>
    <col min="8185" max="8185" width="8.140625" style="165" customWidth="1"/>
    <col min="8186" max="8186" width="9.5703125" style="165" customWidth="1"/>
    <col min="8187" max="8187" width="6" style="165" customWidth="1"/>
    <col min="8188" max="8188" width="6.7109375" style="165" customWidth="1"/>
    <col min="8189" max="8189" width="7.28515625" style="165" customWidth="1"/>
    <col min="8190" max="8190" width="7.5703125" style="165" customWidth="1"/>
    <col min="8191" max="8191" width="7.140625" style="165" customWidth="1"/>
    <col min="8192" max="8192" width="8.28515625" style="165" customWidth="1"/>
    <col min="8193" max="8193" width="10.28515625" style="165" customWidth="1"/>
    <col min="8194" max="8194" width="11" style="165" customWidth="1"/>
    <col min="8195" max="8195" width="10.140625" style="165" customWidth="1"/>
    <col min="8196" max="8196" width="8.5703125" style="165" customWidth="1"/>
    <col min="8197" max="8197" width="10.28515625" style="165" customWidth="1"/>
    <col min="8198" max="8437" width="9.140625" style="165"/>
    <col min="8438" max="8438" width="11.28515625" style="165" customWidth="1"/>
    <col min="8439" max="8439" width="6.7109375" style="165" customWidth="1"/>
    <col min="8440" max="8440" width="55" style="165" customWidth="1"/>
    <col min="8441" max="8441" width="8.140625" style="165" customWidth="1"/>
    <col min="8442" max="8442" width="9.5703125" style="165" customWidth="1"/>
    <col min="8443" max="8443" width="6" style="165" customWidth="1"/>
    <col min="8444" max="8444" width="6.7109375" style="165" customWidth="1"/>
    <col min="8445" max="8445" width="7.28515625" style="165" customWidth="1"/>
    <col min="8446" max="8446" width="7.5703125" style="165" customWidth="1"/>
    <col min="8447" max="8447" width="7.140625" style="165" customWidth="1"/>
    <col min="8448" max="8448" width="8.28515625" style="165" customWidth="1"/>
    <col min="8449" max="8449" width="10.28515625" style="165" customWidth="1"/>
    <col min="8450" max="8450" width="11" style="165" customWidth="1"/>
    <col min="8451" max="8451" width="10.140625" style="165" customWidth="1"/>
    <col min="8452" max="8452" width="8.5703125" style="165" customWidth="1"/>
    <col min="8453" max="8453" width="10.28515625" style="165" customWidth="1"/>
    <col min="8454" max="8693" width="9.140625" style="165"/>
    <col min="8694" max="8694" width="11.28515625" style="165" customWidth="1"/>
    <col min="8695" max="8695" width="6.7109375" style="165" customWidth="1"/>
    <col min="8696" max="8696" width="55" style="165" customWidth="1"/>
    <col min="8697" max="8697" width="8.140625" style="165" customWidth="1"/>
    <col min="8698" max="8698" width="9.5703125" style="165" customWidth="1"/>
    <col min="8699" max="8699" width="6" style="165" customWidth="1"/>
    <col min="8700" max="8700" width="6.7109375" style="165" customWidth="1"/>
    <col min="8701" max="8701" width="7.28515625" style="165" customWidth="1"/>
    <col min="8702" max="8702" width="7.5703125" style="165" customWidth="1"/>
    <col min="8703" max="8703" width="7.140625" style="165" customWidth="1"/>
    <col min="8704" max="8704" width="8.28515625" style="165" customWidth="1"/>
    <col min="8705" max="8705" width="10.28515625" style="165" customWidth="1"/>
    <col min="8706" max="8706" width="11" style="165" customWidth="1"/>
    <col min="8707" max="8707" width="10.140625" style="165" customWidth="1"/>
    <col min="8708" max="8708" width="8.5703125" style="165" customWidth="1"/>
    <col min="8709" max="8709" width="10.28515625" style="165" customWidth="1"/>
    <col min="8710" max="8949" width="9.140625" style="165"/>
    <col min="8950" max="8950" width="11.28515625" style="165" customWidth="1"/>
    <col min="8951" max="8951" width="6.7109375" style="165" customWidth="1"/>
    <col min="8952" max="8952" width="55" style="165" customWidth="1"/>
    <col min="8953" max="8953" width="8.140625" style="165" customWidth="1"/>
    <col min="8954" max="8954" width="9.5703125" style="165" customWidth="1"/>
    <col min="8955" max="8955" width="6" style="165" customWidth="1"/>
    <col min="8956" max="8956" width="6.7109375" style="165" customWidth="1"/>
    <col min="8957" max="8957" width="7.28515625" style="165" customWidth="1"/>
    <col min="8958" max="8958" width="7.5703125" style="165" customWidth="1"/>
    <col min="8959" max="8959" width="7.140625" style="165" customWidth="1"/>
    <col min="8960" max="8960" width="8.28515625" style="165" customWidth="1"/>
    <col min="8961" max="8961" width="10.28515625" style="165" customWidth="1"/>
    <col min="8962" max="8962" width="11" style="165" customWidth="1"/>
    <col min="8963" max="8963" width="10.140625" style="165" customWidth="1"/>
    <col min="8964" max="8964" width="8.5703125" style="165" customWidth="1"/>
    <col min="8965" max="8965" width="10.28515625" style="165" customWidth="1"/>
    <col min="8966" max="9205" width="9.140625" style="165"/>
    <col min="9206" max="9206" width="11.28515625" style="165" customWidth="1"/>
    <col min="9207" max="9207" width="6.7109375" style="165" customWidth="1"/>
    <col min="9208" max="9208" width="55" style="165" customWidth="1"/>
    <col min="9209" max="9209" width="8.140625" style="165" customWidth="1"/>
    <col min="9210" max="9210" width="9.5703125" style="165" customWidth="1"/>
    <col min="9211" max="9211" width="6" style="165" customWidth="1"/>
    <col min="9212" max="9212" width="6.7109375" style="165" customWidth="1"/>
    <col min="9213" max="9213" width="7.28515625" style="165" customWidth="1"/>
    <col min="9214" max="9214" width="7.5703125" style="165" customWidth="1"/>
    <col min="9215" max="9215" width="7.140625" style="165" customWidth="1"/>
    <col min="9216" max="9216" width="8.28515625" style="165" customWidth="1"/>
    <col min="9217" max="9217" width="10.28515625" style="165" customWidth="1"/>
    <col min="9218" max="9218" width="11" style="165" customWidth="1"/>
    <col min="9219" max="9219" width="10.140625" style="165" customWidth="1"/>
    <col min="9220" max="9220" width="8.5703125" style="165" customWidth="1"/>
    <col min="9221" max="9221" width="10.28515625" style="165" customWidth="1"/>
    <col min="9222" max="9461" width="9.140625" style="165"/>
    <col min="9462" max="9462" width="11.28515625" style="165" customWidth="1"/>
    <col min="9463" max="9463" width="6.7109375" style="165" customWidth="1"/>
    <col min="9464" max="9464" width="55" style="165" customWidth="1"/>
    <col min="9465" max="9465" width="8.140625" style="165" customWidth="1"/>
    <col min="9466" max="9466" width="9.5703125" style="165" customWidth="1"/>
    <col min="9467" max="9467" width="6" style="165" customWidth="1"/>
    <col min="9468" max="9468" width="6.7109375" style="165" customWidth="1"/>
    <col min="9469" max="9469" width="7.28515625" style="165" customWidth="1"/>
    <col min="9470" max="9470" width="7.5703125" style="165" customWidth="1"/>
    <col min="9471" max="9471" width="7.140625" style="165" customWidth="1"/>
    <col min="9472" max="9472" width="8.28515625" style="165" customWidth="1"/>
    <col min="9473" max="9473" width="10.28515625" style="165" customWidth="1"/>
    <col min="9474" max="9474" width="11" style="165" customWidth="1"/>
    <col min="9475" max="9475" width="10.140625" style="165" customWidth="1"/>
    <col min="9476" max="9476" width="8.5703125" style="165" customWidth="1"/>
    <col min="9477" max="9477" width="10.28515625" style="165" customWidth="1"/>
    <col min="9478" max="9717" width="9.140625" style="165"/>
    <col min="9718" max="9718" width="11.28515625" style="165" customWidth="1"/>
    <col min="9719" max="9719" width="6.7109375" style="165" customWidth="1"/>
    <col min="9720" max="9720" width="55" style="165" customWidth="1"/>
    <col min="9721" max="9721" width="8.140625" style="165" customWidth="1"/>
    <col min="9722" max="9722" width="9.5703125" style="165" customWidth="1"/>
    <col min="9723" max="9723" width="6" style="165" customWidth="1"/>
    <col min="9724" max="9724" width="6.7109375" style="165" customWidth="1"/>
    <col min="9725" max="9725" width="7.28515625" style="165" customWidth="1"/>
    <col min="9726" max="9726" width="7.5703125" style="165" customWidth="1"/>
    <col min="9727" max="9727" width="7.140625" style="165" customWidth="1"/>
    <col min="9728" max="9728" width="8.28515625" style="165" customWidth="1"/>
    <col min="9729" max="9729" width="10.28515625" style="165" customWidth="1"/>
    <col min="9730" max="9730" width="11" style="165" customWidth="1"/>
    <col min="9731" max="9731" width="10.140625" style="165" customWidth="1"/>
    <col min="9732" max="9732" width="8.5703125" style="165" customWidth="1"/>
    <col min="9733" max="9733" width="10.28515625" style="165" customWidth="1"/>
    <col min="9734" max="9973" width="9.140625" style="165"/>
    <col min="9974" max="9974" width="11.28515625" style="165" customWidth="1"/>
    <col min="9975" max="9975" width="6.7109375" style="165" customWidth="1"/>
    <col min="9976" max="9976" width="55" style="165" customWidth="1"/>
    <col min="9977" max="9977" width="8.140625" style="165" customWidth="1"/>
    <col min="9978" max="9978" width="9.5703125" style="165" customWidth="1"/>
    <col min="9979" max="9979" width="6" style="165" customWidth="1"/>
    <col min="9980" max="9980" width="6.7109375" style="165" customWidth="1"/>
    <col min="9981" max="9981" width="7.28515625" style="165" customWidth="1"/>
    <col min="9982" max="9982" width="7.5703125" style="165" customWidth="1"/>
    <col min="9983" max="9983" width="7.140625" style="165" customWidth="1"/>
    <col min="9984" max="9984" width="8.28515625" style="165" customWidth="1"/>
    <col min="9985" max="9985" width="10.28515625" style="165" customWidth="1"/>
    <col min="9986" max="9986" width="11" style="165" customWidth="1"/>
    <col min="9987" max="9987" width="10.140625" style="165" customWidth="1"/>
    <col min="9988" max="9988" width="8.5703125" style="165" customWidth="1"/>
    <col min="9989" max="9989" width="10.28515625" style="165" customWidth="1"/>
    <col min="9990" max="10229" width="9.140625" style="165"/>
    <col min="10230" max="10230" width="11.28515625" style="165" customWidth="1"/>
    <col min="10231" max="10231" width="6.7109375" style="165" customWidth="1"/>
    <col min="10232" max="10232" width="55" style="165" customWidth="1"/>
    <col min="10233" max="10233" width="8.140625" style="165" customWidth="1"/>
    <col min="10234" max="10234" width="9.5703125" style="165" customWidth="1"/>
    <col min="10235" max="10235" width="6" style="165" customWidth="1"/>
    <col min="10236" max="10236" width="6.7109375" style="165" customWidth="1"/>
    <col min="10237" max="10237" width="7.28515625" style="165" customWidth="1"/>
    <col min="10238" max="10238" width="7.5703125" style="165" customWidth="1"/>
    <col min="10239" max="10239" width="7.140625" style="165" customWidth="1"/>
    <col min="10240" max="10240" width="8.28515625" style="165" customWidth="1"/>
    <col min="10241" max="10241" width="10.28515625" style="165" customWidth="1"/>
    <col min="10242" max="10242" width="11" style="165" customWidth="1"/>
    <col min="10243" max="10243" width="10.140625" style="165" customWidth="1"/>
    <col min="10244" max="10244" width="8.5703125" style="165" customWidth="1"/>
    <col min="10245" max="10245" width="10.28515625" style="165" customWidth="1"/>
    <col min="10246" max="10485" width="9.140625" style="165"/>
    <col min="10486" max="10486" width="11.28515625" style="165" customWidth="1"/>
    <col min="10487" max="10487" width="6.7109375" style="165" customWidth="1"/>
    <col min="10488" max="10488" width="55" style="165" customWidth="1"/>
    <col min="10489" max="10489" width="8.140625" style="165" customWidth="1"/>
    <col min="10490" max="10490" width="9.5703125" style="165" customWidth="1"/>
    <col min="10491" max="10491" width="6" style="165" customWidth="1"/>
    <col min="10492" max="10492" width="6.7109375" style="165" customWidth="1"/>
    <col min="10493" max="10493" width="7.28515625" style="165" customWidth="1"/>
    <col min="10494" max="10494" width="7.5703125" style="165" customWidth="1"/>
    <col min="10495" max="10495" width="7.140625" style="165" customWidth="1"/>
    <col min="10496" max="10496" width="8.28515625" style="165" customWidth="1"/>
    <col min="10497" max="10497" width="10.28515625" style="165" customWidth="1"/>
    <col min="10498" max="10498" width="11" style="165" customWidth="1"/>
    <col min="10499" max="10499" width="10.140625" style="165" customWidth="1"/>
    <col min="10500" max="10500" width="8.5703125" style="165" customWidth="1"/>
    <col min="10501" max="10501" width="10.28515625" style="165" customWidth="1"/>
    <col min="10502" max="10741" width="9.140625" style="165"/>
    <col min="10742" max="10742" width="11.28515625" style="165" customWidth="1"/>
    <col min="10743" max="10743" width="6.7109375" style="165" customWidth="1"/>
    <col min="10744" max="10744" width="55" style="165" customWidth="1"/>
    <col min="10745" max="10745" width="8.140625" style="165" customWidth="1"/>
    <col min="10746" max="10746" width="9.5703125" style="165" customWidth="1"/>
    <col min="10747" max="10747" width="6" style="165" customWidth="1"/>
    <col min="10748" max="10748" width="6.7109375" style="165" customWidth="1"/>
    <col min="10749" max="10749" width="7.28515625" style="165" customWidth="1"/>
    <col min="10750" max="10750" width="7.5703125" style="165" customWidth="1"/>
    <col min="10751" max="10751" width="7.140625" style="165" customWidth="1"/>
    <col min="10752" max="10752" width="8.28515625" style="165" customWidth="1"/>
    <col min="10753" max="10753" width="10.28515625" style="165" customWidth="1"/>
    <col min="10754" max="10754" width="11" style="165" customWidth="1"/>
    <col min="10755" max="10755" width="10.140625" style="165" customWidth="1"/>
    <col min="10756" max="10756" width="8.5703125" style="165" customWidth="1"/>
    <col min="10757" max="10757" width="10.28515625" style="165" customWidth="1"/>
    <col min="10758" max="10997" width="9.140625" style="165"/>
    <col min="10998" max="10998" width="11.28515625" style="165" customWidth="1"/>
    <col min="10999" max="10999" width="6.7109375" style="165" customWidth="1"/>
    <col min="11000" max="11000" width="55" style="165" customWidth="1"/>
    <col min="11001" max="11001" width="8.140625" style="165" customWidth="1"/>
    <col min="11002" max="11002" width="9.5703125" style="165" customWidth="1"/>
    <col min="11003" max="11003" width="6" style="165" customWidth="1"/>
    <col min="11004" max="11004" width="6.7109375" style="165" customWidth="1"/>
    <col min="11005" max="11005" width="7.28515625" style="165" customWidth="1"/>
    <col min="11006" max="11006" width="7.5703125" style="165" customWidth="1"/>
    <col min="11007" max="11007" width="7.140625" style="165" customWidth="1"/>
    <col min="11008" max="11008" width="8.28515625" style="165" customWidth="1"/>
    <col min="11009" max="11009" width="10.28515625" style="165" customWidth="1"/>
    <col min="11010" max="11010" width="11" style="165" customWidth="1"/>
    <col min="11011" max="11011" width="10.140625" style="165" customWidth="1"/>
    <col min="11012" max="11012" width="8.5703125" style="165" customWidth="1"/>
    <col min="11013" max="11013" width="10.28515625" style="165" customWidth="1"/>
    <col min="11014" max="11253" width="9.140625" style="165"/>
    <col min="11254" max="11254" width="11.28515625" style="165" customWidth="1"/>
    <col min="11255" max="11255" width="6.7109375" style="165" customWidth="1"/>
    <col min="11256" max="11256" width="55" style="165" customWidth="1"/>
    <col min="11257" max="11257" width="8.140625" style="165" customWidth="1"/>
    <col min="11258" max="11258" width="9.5703125" style="165" customWidth="1"/>
    <col min="11259" max="11259" width="6" style="165" customWidth="1"/>
    <col min="11260" max="11260" width="6.7109375" style="165" customWidth="1"/>
    <col min="11261" max="11261" width="7.28515625" style="165" customWidth="1"/>
    <col min="11262" max="11262" width="7.5703125" style="165" customWidth="1"/>
    <col min="11263" max="11263" width="7.140625" style="165" customWidth="1"/>
    <col min="11264" max="11264" width="8.28515625" style="165" customWidth="1"/>
    <col min="11265" max="11265" width="10.28515625" style="165" customWidth="1"/>
    <col min="11266" max="11266" width="11" style="165" customWidth="1"/>
    <col min="11267" max="11267" width="10.140625" style="165" customWidth="1"/>
    <col min="11268" max="11268" width="8.5703125" style="165" customWidth="1"/>
    <col min="11269" max="11269" width="10.28515625" style="165" customWidth="1"/>
    <col min="11270" max="11509" width="9.140625" style="165"/>
    <col min="11510" max="11510" width="11.28515625" style="165" customWidth="1"/>
    <col min="11511" max="11511" width="6.7109375" style="165" customWidth="1"/>
    <col min="11512" max="11512" width="55" style="165" customWidth="1"/>
    <col min="11513" max="11513" width="8.140625" style="165" customWidth="1"/>
    <col min="11514" max="11514" width="9.5703125" style="165" customWidth="1"/>
    <col min="11515" max="11515" width="6" style="165" customWidth="1"/>
    <col min="11516" max="11516" width="6.7109375" style="165" customWidth="1"/>
    <col min="11517" max="11517" width="7.28515625" style="165" customWidth="1"/>
    <col min="11518" max="11518" width="7.5703125" style="165" customWidth="1"/>
    <col min="11519" max="11519" width="7.140625" style="165" customWidth="1"/>
    <col min="11520" max="11520" width="8.28515625" style="165" customWidth="1"/>
    <col min="11521" max="11521" width="10.28515625" style="165" customWidth="1"/>
    <col min="11522" max="11522" width="11" style="165" customWidth="1"/>
    <col min="11523" max="11523" width="10.140625" style="165" customWidth="1"/>
    <col min="11524" max="11524" width="8.5703125" style="165" customWidth="1"/>
    <col min="11525" max="11525" width="10.28515625" style="165" customWidth="1"/>
    <col min="11526" max="11765" width="9.140625" style="165"/>
    <col min="11766" max="11766" width="11.28515625" style="165" customWidth="1"/>
    <col min="11767" max="11767" width="6.7109375" style="165" customWidth="1"/>
    <col min="11768" max="11768" width="55" style="165" customWidth="1"/>
    <col min="11769" max="11769" width="8.140625" style="165" customWidth="1"/>
    <col min="11770" max="11770" width="9.5703125" style="165" customWidth="1"/>
    <col min="11771" max="11771" width="6" style="165" customWidth="1"/>
    <col min="11772" max="11772" width="6.7109375" style="165" customWidth="1"/>
    <col min="11773" max="11773" width="7.28515625" style="165" customWidth="1"/>
    <col min="11774" max="11774" width="7.5703125" style="165" customWidth="1"/>
    <col min="11775" max="11775" width="7.140625" style="165" customWidth="1"/>
    <col min="11776" max="11776" width="8.28515625" style="165" customWidth="1"/>
    <col min="11777" max="11777" width="10.28515625" style="165" customWidth="1"/>
    <col min="11778" max="11778" width="11" style="165" customWidth="1"/>
    <col min="11779" max="11779" width="10.140625" style="165" customWidth="1"/>
    <col min="11780" max="11780" width="8.5703125" style="165" customWidth="1"/>
    <col min="11781" max="11781" width="10.28515625" style="165" customWidth="1"/>
    <col min="11782" max="12021" width="9.140625" style="165"/>
    <col min="12022" max="12022" width="11.28515625" style="165" customWidth="1"/>
    <col min="12023" max="12023" width="6.7109375" style="165" customWidth="1"/>
    <col min="12024" max="12024" width="55" style="165" customWidth="1"/>
    <col min="12025" max="12025" width="8.140625" style="165" customWidth="1"/>
    <col min="12026" max="12026" width="9.5703125" style="165" customWidth="1"/>
    <col min="12027" max="12027" width="6" style="165" customWidth="1"/>
    <col min="12028" max="12028" width="6.7109375" style="165" customWidth="1"/>
    <col min="12029" max="12029" width="7.28515625" style="165" customWidth="1"/>
    <col min="12030" max="12030" width="7.5703125" style="165" customWidth="1"/>
    <col min="12031" max="12031" width="7.140625" style="165" customWidth="1"/>
    <col min="12032" max="12032" width="8.28515625" style="165" customWidth="1"/>
    <col min="12033" max="12033" width="10.28515625" style="165" customWidth="1"/>
    <col min="12034" max="12034" width="11" style="165" customWidth="1"/>
    <col min="12035" max="12035" width="10.140625" style="165" customWidth="1"/>
    <col min="12036" max="12036" width="8.5703125" style="165" customWidth="1"/>
    <col min="12037" max="12037" width="10.28515625" style="165" customWidth="1"/>
    <col min="12038" max="12277" width="9.140625" style="165"/>
    <col min="12278" max="12278" width="11.28515625" style="165" customWidth="1"/>
    <col min="12279" max="12279" width="6.7109375" style="165" customWidth="1"/>
    <col min="12280" max="12280" width="55" style="165" customWidth="1"/>
    <col min="12281" max="12281" width="8.140625" style="165" customWidth="1"/>
    <col min="12282" max="12282" width="9.5703125" style="165" customWidth="1"/>
    <col min="12283" max="12283" width="6" style="165" customWidth="1"/>
    <col min="12284" max="12284" width="6.7109375" style="165" customWidth="1"/>
    <col min="12285" max="12285" width="7.28515625" style="165" customWidth="1"/>
    <col min="12286" max="12286" width="7.5703125" style="165" customWidth="1"/>
    <col min="12287" max="12287" width="7.140625" style="165" customWidth="1"/>
    <col min="12288" max="12288" width="8.28515625" style="165" customWidth="1"/>
    <col min="12289" max="12289" width="10.28515625" style="165" customWidth="1"/>
    <col min="12290" max="12290" width="11" style="165" customWidth="1"/>
    <col min="12291" max="12291" width="10.140625" style="165" customWidth="1"/>
    <col min="12292" max="12292" width="8.5703125" style="165" customWidth="1"/>
    <col min="12293" max="12293" width="10.28515625" style="165" customWidth="1"/>
    <col min="12294" max="12533" width="9.140625" style="165"/>
    <col min="12534" max="12534" width="11.28515625" style="165" customWidth="1"/>
    <col min="12535" max="12535" width="6.7109375" style="165" customWidth="1"/>
    <col min="12536" max="12536" width="55" style="165" customWidth="1"/>
    <col min="12537" max="12537" width="8.140625" style="165" customWidth="1"/>
    <col min="12538" max="12538" width="9.5703125" style="165" customWidth="1"/>
    <col min="12539" max="12539" width="6" style="165" customWidth="1"/>
    <col min="12540" max="12540" width="6.7109375" style="165" customWidth="1"/>
    <col min="12541" max="12541" width="7.28515625" style="165" customWidth="1"/>
    <col min="12542" max="12542" width="7.5703125" style="165" customWidth="1"/>
    <col min="12543" max="12543" width="7.140625" style="165" customWidth="1"/>
    <col min="12544" max="12544" width="8.28515625" style="165" customWidth="1"/>
    <col min="12545" max="12545" width="10.28515625" style="165" customWidth="1"/>
    <col min="12546" max="12546" width="11" style="165" customWidth="1"/>
    <col min="12547" max="12547" width="10.140625" style="165" customWidth="1"/>
    <col min="12548" max="12548" width="8.5703125" style="165" customWidth="1"/>
    <col min="12549" max="12549" width="10.28515625" style="165" customWidth="1"/>
    <col min="12550" max="12789" width="9.140625" style="165"/>
    <col min="12790" max="12790" width="11.28515625" style="165" customWidth="1"/>
    <col min="12791" max="12791" width="6.7109375" style="165" customWidth="1"/>
    <col min="12792" max="12792" width="55" style="165" customWidth="1"/>
    <col min="12793" max="12793" width="8.140625" style="165" customWidth="1"/>
    <col min="12794" max="12794" width="9.5703125" style="165" customWidth="1"/>
    <col min="12795" max="12795" width="6" style="165" customWidth="1"/>
    <col min="12796" max="12796" width="6.7109375" style="165" customWidth="1"/>
    <col min="12797" max="12797" width="7.28515625" style="165" customWidth="1"/>
    <col min="12798" max="12798" width="7.5703125" style="165" customWidth="1"/>
    <col min="12799" max="12799" width="7.140625" style="165" customWidth="1"/>
    <col min="12800" max="12800" width="8.28515625" style="165" customWidth="1"/>
    <col min="12801" max="12801" width="10.28515625" style="165" customWidth="1"/>
    <col min="12802" max="12802" width="11" style="165" customWidth="1"/>
    <col min="12803" max="12803" width="10.140625" style="165" customWidth="1"/>
    <col min="12804" max="12804" width="8.5703125" style="165" customWidth="1"/>
    <col min="12805" max="12805" width="10.28515625" style="165" customWidth="1"/>
    <col min="12806" max="13045" width="9.140625" style="165"/>
    <col min="13046" max="13046" width="11.28515625" style="165" customWidth="1"/>
    <col min="13047" max="13047" width="6.7109375" style="165" customWidth="1"/>
    <col min="13048" max="13048" width="55" style="165" customWidth="1"/>
    <col min="13049" max="13049" width="8.140625" style="165" customWidth="1"/>
    <col min="13050" max="13050" width="9.5703125" style="165" customWidth="1"/>
    <col min="13051" max="13051" width="6" style="165" customWidth="1"/>
    <col min="13052" max="13052" width="6.7109375" style="165" customWidth="1"/>
    <col min="13053" max="13053" width="7.28515625" style="165" customWidth="1"/>
    <col min="13054" max="13054" width="7.5703125" style="165" customWidth="1"/>
    <col min="13055" max="13055" width="7.140625" style="165" customWidth="1"/>
    <col min="13056" max="13056" width="8.28515625" style="165" customWidth="1"/>
    <col min="13057" max="13057" width="10.28515625" style="165" customWidth="1"/>
    <col min="13058" max="13058" width="11" style="165" customWidth="1"/>
    <col min="13059" max="13059" width="10.140625" style="165" customWidth="1"/>
    <col min="13060" max="13060" width="8.5703125" style="165" customWidth="1"/>
    <col min="13061" max="13061" width="10.28515625" style="165" customWidth="1"/>
    <col min="13062" max="13301" width="9.140625" style="165"/>
    <col min="13302" max="13302" width="11.28515625" style="165" customWidth="1"/>
    <col min="13303" max="13303" width="6.7109375" style="165" customWidth="1"/>
    <col min="13304" max="13304" width="55" style="165" customWidth="1"/>
    <col min="13305" max="13305" width="8.140625" style="165" customWidth="1"/>
    <col min="13306" max="13306" width="9.5703125" style="165" customWidth="1"/>
    <col min="13307" max="13307" width="6" style="165" customWidth="1"/>
    <col min="13308" max="13308" width="6.7109375" style="165" customWidth="1"/>
    <col min="13309" max="13309" width="7.28515625" style="165" customWidth="1"/>
    <col min="13310" max="13310" width="7.5703125" style="165" customWidth="1"/>
    <col min="13311" max="13311" width="7.140625" style="165" customWidth="1"/>
    <col min="13312" max="13312" width="8.28515625" style="165" customWidth="1"/>
    <col min="13313" max="13313" width="10.28515625" style="165" customWidth="1"/>
    <col min="13314" max="13314" width="11" style="165" customWidth="1"/>
    <col min="13315" max="13315" width="10.140625" style="165" customWidth="1"/>
    <col min="13316" max="13316" width="8.5703125" style="165" customWidth="1"/>
    <col min="13317" max="13317" width="10.28515625" style="165" customWidth="1"/>
    <col min="13318" max="13557" width="9.140625" style="165"/>
    <col min="13558" max="13558" width="11.28515625" style="165" customWidth="1"/>
    <col min="13559" max="13559" width="6.7109375" style="165" customWidth="1"/>
    <col min="13560" max="13560" width="55" style="165" customWidth="1"/>
    <col min="13561" max="13561" width="8.140625" style="165" customWidth="1"/>
    <col min="13562" max="13562" width="9.5703125" style="165" customWidth="1"/>
    <col min="13563" max="13563" width="6" style="165" customWidth="1"/>
    <col min="13564" max="13564" width="6.7109375" style="165" customWidth="1"/>
    <col min="13565" max="13565" width="7.28515625" style="165" customWidth="1"/>
    <col min="13566" max="13566" width="7.5703125" style="165" customWidth="1"/>
    <col min="13567" max="13567" width="7.140625" style="165" customWidth="1"/>
    <col min="13568" max="13568" width="8.28515625" style="165" customWidth="1"/>
    <col min="13569" max="13569" width="10.28515625" style="165" customWidth="1"/>
    <col min="13570" max="13570" width="11" style="165" customWidth="1"/>
    <col min="13571" max="13571" width="10.140625" style="165" customWidth="1"/>
    <col min="13572" max="13572" width="8.5703125" style="165" customWidth="1"/>
    <col min="13573" max="13573" width="10.28515625" style="165" customWidth="1"/>
    <col min="13574" max="13813" width="9.140625" style="165"/>
    <col min="13814" max="13814" width="11.28515625" style="165" customWidth="1"/>
    <col min="13815" max="13815" width="6.7109375" style="165" customWidth="1"/>
    <col min="13816" max="13816" width="55" style="165" customWidth="1"/>
    <col min="13817" max="13817" width="8.140625" style="165" customWidth="1"/>
    <col min="13818" max="13818" width="9.5703125" style="165" customWidth="1"/>
    <col min="13819" max="13819" width="6" style="165" customWidth="1"/>
    <col min="13820" max="13820" width="6.7109375" style="165" customWidth="1"/>
    <col min="13821" max="13821" width="7.28515625" style="165" customWidth="1"/>
    <col min="13822" max="13822" width="7.5703125" style="165" customWidth="1"/>
    <col min="13823" max="13823" width="7.140625" style="165" customWidth="1"/>
    <col min="13824" max="13824" width="8.28515625" style="165" customWidth="1"/>
    <col min="13825" max="13825" width="10.28515625" style="165" customWidth="1"/>
    <col min="13826" max="13826" width="11" style="165" customWidth="1"/>
    <col min="13827" max="13827" width="10.140625" style="165" customWidth="1"/>
    <col min="13828" max="13828" width="8.5703125" style="165" customWidth="1"/>
    <col min="13829" max="13829" width="10.28515625" style="165" customWidth="1"/>
    <col min="13830" max="14069" width="9.140625" style="165"/>
    <col min="14070" max="14070" width="11.28515625" style="165" customWidth="1"/>
    <col min="14071" max="14071" width="6.7109375" style="165" customWidth="1"/>
    <col min="14072" max="14072" width="55" style="165" customWidth="1"/>
    <col min="14073" max="14073" width="8.140625" style="165" customWidth="1"/>
    <col min="14074" max="14074" width="9.5703125" style="165" customWidth="1"/>
    <col min="14075" max="14075" width="6" style="165" customWidth="1"/>
    <col min="14076" max="14076" width="6.7109375" style="165" customWidth="1"/>
    <col min="14077" max="14077" width="7.28515625" style="165" customWidth="1"/>
    <col min="14078" max="14078" width="7.5703125" style="165" customWidth="1"/>
    <col min="14079" max="14079" width="7.140625" style="165" customWidth="1"/>
    <col min="14080" max="14080" width="8.28515625" style="165" customWidth="1"/>
    <col min="14081" max="14081" width="10.28515625" style="165" customWidth="1"/>
    <col min="14082" max="14082" width="11" style="165" customWidth="1"/>
    <col min="14083" max="14083" width="10.140625" style="165" customWidth="1"/>
    <col min="14084" max="14084" width="8.5703125" style="165" customWidth="1"/>
    <col min="14085" max="14085" width="10.28515625" style="165" customWidth="1"/>
    <col min="14086" max="14325" width="9.140625" style="165"/>
    <col min="14326" max="14326" width="11.28515625" style="165" customWidth="1"/>
    <col min="14327" max="14327" width="6.7109375" style="165" customWidth="1"/>
    <col min="14328" max="14328" width="55" style="165" customWidth="1"/>
    <col min="14329" max="14329" width="8.140625" style="165" customWidth="1"/>
    <col min="14330" max="14330" width="9.5703125" style="165" customWidth="1"/>
    <col min="14331" max="14331" width="6" style="165" customWidth="1"/>
    <col min="14332" max="14332" width="6.7109375" style="165" customWidth="1"/>
    <col min="14333" max="14333" width="7.28515625" style="165" customWidth="1"/>
    <col min="14334" max="14334" width="7.5703125" style="165" customWidth="1"/>
    <col min="14335" max="14335" width="7.140625" style="165" customWidth="1"/>
    <col min="14336" max="14336" width="8.28515625" style="165" customWidth="1"/>
    <col min="14337" max="14337" width="10.28515625" style="165" customWidth="1"/>
    <col min="14338" max="14338" width="11" style="165" customWidth="1"/>
    <col min="14339" max="14339" width="10.140625" style="165" customWidth="1"/>
    <col min="14340" max="14340" width="8.5703125" style="165" customWidth="1"/>
    <col min="14341" max="14341" width="10.28515625" style="165" customWidth="1"/>
    <col min="14342" max="14581" width="9.140625" style="165"/>
    <col min="14582" max="14582" width="11.28515625" style="165" customWidth="1"/>
    <col min="14583" max="14583" width="6.7109375" style="165" customWidth="1"/>
    <col min="14584" max="14584" width="55" style="165" customWidth="1"/>
    <col min="14585" max="14585" width="8.140625" style="165" customWidth="1"/>
    <col min="14586" max="14586" width="9.5703125" style="165" customWidth="1"/>
    <col min="14587" max="14587" width="6" style="165" customWidth="1"/>
    <col min="14588" max="14588" width="6.7109375" style="165" customWidth="1"/>
    <col min="14589" max="14589" width="7.28515625" style="165" customWidth="1"/>
    <col min="14590" max="14590" width="7.5703125" style="165" customWidth="1"/>
    <col min="14591" max="14591" width="7.140625" style="165" customWidth="1"/>
    <col min="14592" max="14592" width="8.28515625" style="165" customWidth="1"/>
    <col min="14593" max="14593" width="10.28515625" style="165" customWidth="1"/>
    <col min="14594" max="14594" width="11" style="165" customWidth="1"/>
    <col min="14595" max="14595" width="10.140625" style="165" customWidth="1"/>
    <col min="14596" max="14596" width="8.5703125" style="165" customWidth="1"/>
    <col min="14597" max="14597" width="10.28515625" style="165" customWidth="1"/>
    <col min="14598" max="14837" width="9.140625" style="165"/>
    <col min="14838" max="14838" width="11.28515625" style="165" customWidth="1"/>
    <col min="14839" max="14839" width="6.7109375" style="165" customWidth="1"/>
    <col min="14840" max="14840" width="55" style="165" customWidth="1"/>
    <col min="14841" max="14841" width="8.140625" style="165" customWidth="1"/>
    <col min="14842" max="14842" width="9.5703125" style="165" customWidth="1"/>
    <col min="14843" max="14843" width="6" style="165" customWidth="1"/>
    <col min="14844" max="14844" width="6.7109375" style="165" customWidth="1"/>
    <col min="14845" max="14845" width="7.28515625" style="165" customWidth="1"/>
    <col min="14846" max="14846" width="7.5703125" style="165" customWidth="1"/>
    <col min="14847" max="14847" width="7.140625" style="165" customWidth="1"/>
    <col min="14848" max="14848" width="8.28515625" style="165" customWidth="1"/>
    <col min="14849" max="14849" width="10.28515625" style="165" customWidth="1"/>
    <col min="14850" max="14850" width="11" style="165" customWidth="1"/>
    <col min="14851" max="14851" width="10.140625" style="165" customWidth="1"/>
    <col min="14852" max="14852" width="8.5703125" style="165" customWidth="1"/>
    <col min="14853" max="14853" width="10.28515625" style="165" customWidth="1"/>
    <col min="14854" max="15093" width="9.140625" style="165"/>
    <col min="15094" max="15094" width="11.28515625" style="165" customWidth="1"/>
    <col min="15095" max="15095" width="6.7109375" style="165" customWidth="1"/>
    <col min="15096" max="15096" width="55" style="165" customWidth="1"/>
    <col min="15097" max="15097" width="8.140625" style="165" customWidth="1"/>
    <col min="15098" max="15098" width="9.5703125" style="165" customWidth="1"/>
    <col min="15099" max="15099" width="6" style="165" customWidth="1"/>
    <col min="15100" max="15100" width="6.7109375" style="165" customWidth="1"/>
    <col min="15101" max="15101" width="7.28515625" style="165" customWidth="1"/>
    <col min="15102" max="15102" width="7.5703125" style="165" customWidth="1"/>
    <col min="15103" max="15103" width="7.140625" style="165" customWidth="1"/>
    <col min="15104" max="15104" width="8.28515625" style="165" customWidth="1"/>
    <col min="15105" max="15105" width="10.28515625" style="165" customWidth="1"/>
    <col min="15106" max="15106" width="11" style="165" customWidth="1"/>
    <col min="15107" max="15107" width="10.140625" style="165" customWidth="1"/>
    <col min="15108" max="15108" width="8.5703125" style="165" customWidth="1"/>
    <col min="15109" max="15109" width="10.28515625" style="165" customWidth="1"/>
    <col min="15110" max="15349" width="9.140625" style="165"/>
    <col min="15350" max="15350" width="11.28515625" style="165" customWidth="1"/>
    <col min="15351" max="15351" width="6.7109375" style="165" customWidth="1"/>
    <col min="15352" max="15352" width="55" style="165" customWidth="1"/>
    <col min="15353" max="15353" width="8.140625" style="165" customWidth="1"/>
    <col min="15354" max="15354" width="9.5703125" style="165" customWidth="1"/>
    <col min="15355" max="15355" width="6" style="165" customWidth="1"/>
    <col min="15356" max="15356" width="6.7109375" style="165" customWidth="1"/>
    <col min="15357" max="15357" width="7.28515625" style="165" customWidth="1"/>
    <col min="15358" max="15358" width="7.5703125" style="165" customWidth="1"/>
    <col min="15359" max="15359" width="7.140625" style="165" customWidth="1"/>
    <col min="15360" max="15360" width="8.28515625" style="165" customWidth="1"/>
    <col min="15361" max="15361" width="10.28515625" style="165" customWidth="1"/>
    <col min="15362" max="15362" width="11" style="165" customWidth="1"/>
    <col min="15363" max="15363" width="10.140625" style="165" customWidth="1"/>
    <col min="15364" max="15364" width="8.5703125" style="165" customWidth="1"/>
    <col min="15365" max="15365" width="10.28515625" style="165" customWidth="1"/>
    <col min="15366" max="15605" width="9.140625" style="165"/>
    <col min="15606" max="15606" width="11.28515625" style="165" customWidth="1"/>
    <col min="15607" max="15607" width="6.7109375" style="165" customWidth="1"/>
    <col min="15608" max="15608" width="55" style="165" customWidth="1"/>
    <col min="15609" max="15609" width="8.140625" style="165" customWidth="1"/>
    <col min="15610" max="15610" width="9.5703125" style="165" customWidth="1"/>
    <col min="15611" max="15611" width="6" style="165" customWidth="1"/>
    <col min="15612" max="15612" width="6.7109375" style="165" customWidth="1"/>
    <col min="15613" max="15613" width="7.28515625" style="165" customWidth="1"/>
    <col min="15614" max="15614" width="7.5703125" style="165" customWidth="1"/>
    <col min="15615" max="15615" width="7.140625" style="165" customWidth="1"/>
    <col min="15616" max="15616" width="8.28515625" style="165" customWidth="1"/>
    <col min="15617" max="15617" width="10.28515625" style="165" customWidth="1"/>
    <col min="15618" max="15618" width="11" style="165" customWidth="1"/>
    <col min="15619" max="15619" width="10.140625" style="165" customWidth="1"/>
    <col min="15620" max="15620" width="8.5703125" style="165" customWidth="1"/>
    <col min="15621" max="15621" width="10.28515625" style="165" customWidth="1"/>
    <col min="15622" max="15861" width="9.140625" style="165"/>
    <col min="15862" max="15862" width="11.28515625" style="165" customWidth="1"/>
    <col min="15863" max="15863" width="6.7109375" style="165" customWidth="1"/>
    <col min="15864" max="15864" width="55" style="165" customWidth="1"/>
    <col min="15865" max="15865" width="8.140625" style="165" customWidth="1"/>
    <col min="15866" max="15866" width="9.5703125" style="165" customWidth="1"/>
    <col min="15867" max="15867" width="6" style="165" customWidth="1"/>
    <col min="15868" max="15868" width="6.7109375" style="165" customWidth="1"/>
    <col min="15869" max="15869" width="7.28515625" style="165" customWidth="1"/>
    <col min="15870" max="15870" width="7.5703125" style="165" customWidth="1"/>
    <col min="15871" max="15871" width="7.140625" style="165" customWidth="1"/>
    <col min="15872" max="15872" width="8.28515625" style="165" customWidth="1"/>
    <col min="15873" max="15873" width="10.28515625" style="165" customWidth="1"/>
    <col min="15874" max="15874" width="11" style="165" customWidth="1"/>
    <col min="15875" max="15875" width="10.140625" style="165" customWidth="1"/>
    <col min="15876" max="15876" width="8.5703125" style="165" customWidth="1"/>
    <col min="15877" max="15877" width="10.28515625" style="165" customWidth="1"/>
    <col min="15878" max="16117" width="9.140625" style="165"/>
    <col min="16118" max="16118" width="11.28515625" style="165" customWidth="1"/>
    <col min="16119" max="16119" width="6.7109375" style="165" customWidth="1"/>
    <col min="16120" max="16120" width="55" style="165" customWidth="1"/>
    <col min="16121" max="16121" width="8.140625" style="165" customWidth="1"/>
    <col min="16122" max="16122" width="9.5703125" style="165" customWidth="1"/>
    <col min="16123" max="16123" width="6" style="165" customWidth="1"/>
    <col min="16124" max="16124" width="6.7109375" style="165" customWidth="1"/>
    <col min="16125" max="16125" width="7.28515625" style="165" customWidth="1"/>
    <col min="16126" max="16126" width="7.5703125" style="165" customWidth="1"/>
    <col min="16127" max="16127" width="7.140625" style="165" customWidth="1"/>
    <col min="16128" max="16128" width="8.28515625" style="165" customWidth="1"/>
    <col min="16129" max="16129" width="10.28515625" style="165" customWidth="1"/>
    <col min="16130" max="16130" width="11" style="165" customWidth="1"/>
    <col min="16131" max="16131" width="10.140625" style="165" customWidth="1"/>
    <col min="16132" max="16132" width="8.5703125" style="165" customWidth="1"/>
    <col min="16133" max="16133" width="10.28515625" style="165" customWidth="1"/>
    <col min="16134" max="16384" width="9.140625" style="165"/>
  </cols>
  <sheetData>
    <row r="1" spans="1:8" ht="15" x14ac:dyDescent="0.25">
      <c r="A1" s="229" t="s">
        <v>614</v>
      </c>
      <c r="B1" s="229"/>
      <c r="C1" s="229"/>
      <c r="D1" s="229"/>
      <c r="E1" s="229"/>
      <c r="F1" s="229"/>
      <c r="G1" s="229"/>
      <c r="H1" s="229"/>
    </row>
    <row r="2" spans="1:8" ht="21" customHeight="1" x14ac:dyDescent="0.2">
      <c r="A2" s="230" t="s">
        <v>192</v>
      </c>
      <c r="B2" s="230"/>
      <c r="C2" s="230"/>
      <c r="D2" s="230"/>
      <c r="E2" s="230"/>
      <c r="F2" s="230"/>
      <c r="G2" s="230"/>
      <c r="H2" s="230"/>
    </row>
    <row r="3" spans="1:8" x14ac:dyDescent="0.2">
      <c r="A3" s="231" t="s">
        <v>0</v>
      </c>
      <c r="B3" s="231"/>
      <c r="C3" s="231"/>
      <c r="D3" s="231"/>
      <c r="E3" s="231"/>
      <c r="F3" s="231"/>
      <c r="G3" s="231"/>
      <c r="H3" s="231"/>
    </row>
    <row r="4" spans="1:8" x14ac:dyDescent="0.2">
      <c r="A4" s="146"/>
      <c r="B4" s="146"/>
      <c r="H4" s="146"/>
    </row>
    <row r="5" spans="1:8" ht="37.9" customHeight="1" x14ac:dyDescent="0.25">
      <c r="A5" s="232" t="s">
        <v>314</v>
      </c>
      <c r="B5" s="232"/>
      <c r="C5" s="232"/>
      <c r="D5" s="232"/>
      <c r="E5" s="232"/>
      <c r="F5" s="232"/>
      <c r="G5" s="232"/>
      <c r="H5" s="232"/>
    </row>
    <row r="6" spans="1:8" ht="22.15" customHeight="1" x14ac:dyDescent="0.2">
      <c r="A6" s="233" t="s">
        <v>20</v>
      </c>
      <c r="B6" s="234"/>
      <c r="C6" s="234"/>
      <c r="D6" s="234"/>
      <c r="E6" s="234"/>
      <c r="F6" s="234"/>
      <c r="G6" s="234"/>
      <c r="H6" s="234"/>
    </row>
    <row r="7" spans="1:8" ht="18.75" customHeight="1" x14ac:dyDescent="0.2">
      <c r="A7" s="233" t="s">
        <v>315</v>
      </c>
      <c r="B7" s="233"/>
      <c r="C7" s="233"/>
      <c r="D7" s="233"/>
      <c r="E7" s="233"/>
      <c r="F7" s="233"/>
      <c r="G7" s="233"/>
      <c r="H7" s="233"/>
    </row>
    <row r="8" spans="1:8" ht="12.75" customHeight="1" x14ac:dyDescent="0.2">
      <c r="A8" s="149"/>
      <c r="B8" s="149"/>
      <c r="C8" s="149"/>
      <c r="D8" s="150"/>
      <c r="E8" s="150"/>
      <c r="F8" s="150"/>
      <c r="G8" s="182"/>
      <c r="H8" s="149"/>
    </row>
    <row r="10" spans="1:8" ht="15.75" customHeight="1" x14ac:dyDescent="0.2">
      <c r="A10" s="235" t="s">
        <v>1</v>
      </c>
      <c r="B10" s="235" t="s">
        <v>2</v>
      </c>
      <c r="C10" s="237" t="s">
        <v>3</v>
      </c>
      <c r="D10" s="238"/>
      <c r="E10" s="238"/>
      <c r="F10" s="248"/>
      <c r="G10" s="241" t="s">
        <v>4</v>
      </c>
      <c r="H10" s="241" t="s">
        <v>5</v>
      </c>
    </row>
    <row r="11" spans="1:8" ht="102.75" customHeight="1" x14ac:dyDescent="0.2">
      <c r="A11" s="245"/>
      <c r="B11" s="245"/>
      <c r="C11" s="249"/>
      <c r="D11" s="250"/>
      <c r="E11" s="250"/>
      <c r="F11" s="251"/>
      <c r="G11" s="246"/>
      <c r="H11" s="246"/>
    </row>
    <row r="12" spans="1:8" ht="17.25" customHeight="1" x14ac:dyDescent="0.2">
      <c r="A12" s="183">
        <v>1</v>
      </c>
      <c r="B12" s="183">
        <v>2</v>
      </c>
      <c r="C12" s="244">
        <v>3</v>
      </c>
      <c r="D12" s="244"/>
      <c r="E12" s="244"/>
      <c r="F12" s="244"/>
      <c r="G12" s="183">
        <v>4</v>
      </c>
      <c r="H12" s="183">
        <f>1+G12</f>
        <v>5</v>
      </c>
    </row>
    <row r="13" spans="1:8" ht="17.25" customHeight="1" x14ac:dyDescent="0.2">
      <c r="A13" s="183"/>
      <c r="B13" s="183"/>
      <c r="C13" s="184" t="s">
        <v>13</v>
      </c>
      <c r="D13" s="185"/>
      <c r="E13" s="185"/>
      <c r="F13" s="185"/>
      <c r="G13" s="183"/>
      <c r="H13" s="183"/>
    </row>
    <row r="14" spans="1:8" x14ac:dyDescent="0.2">
      <c r="A14" s="186">
        <v>1</v>
      </c>
      <c r="B14" s="187" t="s">
        <v>193</v>
      </c>
      <c r="C14" s="176" t="s">
        <v>194</v>
      </c>
      <c r="D14" s="188" t="s">
        <v>195</v>
      </c>
      <c r="E14" s="189" t="s">
        <v>195</v>
      </c>
      <c r="F14" s="189" t="s">
        <v>195</v>
      </c>
      <c r="G14" s="190" t="s">
        <v>9</v>
      </c>
      <c r="H14" s="191">
        <v>1</v>
      </c>
    </row>
    <row r="15" spans="1:8" x14ac:dyDescent="0.2">
      <c r="A15" s="186">
        <f>+A14+1</f>
        <v>2</v>
      </c>
      <c r="B15" s="187" t="s">
        <v>196</v>
      </c>
      <c r="C15" s="176" t="s">
        <v>197</v>
      </c>
      <c r="D15" s="188" t="s">
        <v>195</v>
      </c>
      <c r="E15" s="189" t="s">
        <v>195</v>
      </c>
      <c r="F15" s="189" t="s">
        <v>195</v>
      </c>
      <c r="G15" s="190" t="s">
        <v>9</v>
      </c>
      <c r="H15" s="191">
        <v>1</v>
      </c>
    </row>
    <row r="16" spans="1:8" x14ac:dyDescent="0.2">
      <c r="A16" s="186">
        <f t="shared" ref="A16:A79" si="0">+A15+1</f>
        <v>3</v>
      </c>
      <c r="B16" s="187" t="s">
        <v>198</v>
      </c>
      <c r="C16" s="176" t="s">
        <v>199</v>
      </c>
      <c r="D16" s="188" t="s">
        <v>195</v>
      </c>
      <c r="E16" s="189" t="s">
        <v>195</v>
      </c>
      <c r="F16" s="189" t="s">
        <v>195</v>
      </c>
      <c r="G16" s="190" t="s">
        <v>9</v>
      </c>
      <c r="H16" s="191">
        <v>1</v>
      </c>
    </row>
    <row r="17" spans="1:8" x14ac:dyDescent="0.2">
      <c r="A17" s="186">
        <f t="shared" si="0"/>
        <v>4</v>
      </c>
      <c r="B17" s="187" t="s">
        <v>200</v>
      </c>
      <c r="C17" s="176" t="s">
        <v>201</v>
      </c>
      <c r="D17" s="188" t="s">
        <v>195</v>
      </c>
      <c r="E17" s="189" t="s">
        <v>195</v>
      </c>
      <c r="F17" s="189" t="s">
        <v>195</v>
      </c>
      <c r="G17" s="190" t="s">
        <v>9</v>
      </c>
      <c r="H17" s="191">
        <v>1</v>
      </c>
    </row>
    <row r="18" spans="1:8" x14ac:dyDescent="0.2">
      <c r="A18" s="186">
        <f t="shared" si="0"/>
        <v>5</v>
      </c>
      <c r="B18" s="187" t="s">
        <v>202</v>
      </c>
      <c r="C18" s="176" t="s">
        <v>804</v>
      </c>
      <c r="D18" s="188" t="s">
        <v>195</v>
      </c>
      <c r="E18" s="189" t="s">
        <v>195</v>
      </c>
      <c r="F18" s="189" t="s">
        <v>195</v>
      </c>
      <c r="G18" s="190" t="s">
        <v>9</v>
      </c>
      <c r="H18" s="191">
        <v>1</v>
      </c>
    </row>
    <row r="19" spans="1:8" x14ac:dyDescent="0.2">
      <c r="A19" s="186">
        <f t="shared" si="0"/>
        <v>6</v>
      </c>
      <c r="B19" s="187" t="s">
        <v>353</v>
      </c>
      <c r="C19" s="176" t="s">
        <v>203</v>
      </c>
      <c r="D19" s="188" t="s">
        <v>195</v>
      </c>
      <c r="E19" s="189" t="s">
        <v>195</v>
      </c>
      <c r="F19" s="189" t="s">
        <v>195</v>
      </c>
      <c r="G19" s="190" t="s">
        <v>9</v>
      </c>
      <c r="H19" s="191">
        <v>1</v>
      </c>
    </row>
    <row r="20" spans="1:8" x14ac:dyDescent="0.2">
      <c r="A20" s="186">
        <f t="shared" si="0"/>
        <v>7</v>
      </c>
      <c r="B20" s="192">
        <v>2</v>
      </c>
      <c r="C20" s="247" t="s">
        <v>38</v>
      </c>
      <c r="D20" s="247"/>
      <c r="E20" s="247"/>
      <c r="F20" s="247"/>
      <c r="G20" s="247"/>
      <c r="H20" s="247"/>
    </row>
    <row r="21" spans="1:8" x14ac:dyDescent="0.2">
      <c r="A21" s="186">
        <f t="shared" si="0"/>
        <v>8</v>
      </c>
      <c r="B21" s="193" t="s">
        <v>204</v>
      </c>
      <c r="C21" s="194" t="s">
        <v>205</v>
      </c>
      <c r="D21" s="188" t="s">
        <v>206</v>
      </c>
      <c r="E21" s="195" t="s">
        <v>195</v>
      </c>
      <c r="F21" s="195" t="s">
        <v>195</v>
      </c>
      <c r="G21" s="196" t="s">
        <v>6</v>
      </c>
      <c r="H21" s="259">
        <f>100.55+30</f>
        <v>130.55000000000001</v>
      </c>
    </row>
    <row r="22" spans="1:8" ht="25.5" x14ac:dyDescent="0.2">
      <c r="A22" s="186">
        <f t="shared" si="0"/>
        <v>9</v>
      </c>
      <c r="B22" s="193" t="s">
        <v>207</v>
      </c>
      <c r="C22" s="194" t="s">
        <v>208</v>
      </c>
      <c r="D22" s="195" t="s">
        <v>209</v>
      </c>
      <c r="E22" s="195" t="s">
        <v>195</v>
      </c>
      <c r="F22" s="195" t="s">
        <v>195</v>
      </c>
      <c r="G22" s="196" t="s">
        <v>6</v>
      </c>
      <c r="H22" s="197">
        <v>0.1</v>
      </c>
    </row>
    <row r="23" spans="1:8" ht="25.5" x14ac:dyDescent="0.2">
      <c r="A23" s="186">
        <f t="shared" si="0"/>
        <v>10</v>
      </c>
      <c r="B23" s="193" t="s">
        <v>210</v>
      </c>
      <c r="C23" s="194" t="s">
        <v>208</v>
      </c>
      <c r="D23" s="195" t="s">
        <v>211</v>
      </c>
      <c r="E23" s="195" t="s">
        <v>195</v>
      </c>
      <c r="F23" s="195" t="s">
        <v>195</v>
      </c>
      <c r="G23" s="196" t="s">
        <v>6</v>
      </c>
      <c r="H23" s="197">
        <v>0.46</v>
      </c>
    </row>
    <row r="24" spans="1:8" ht="25.5" x14ac:dyDescent="0.2">
      <c r="A24" s="186">
        <f t="shared" si="0"/>
        <v>11</v>
      </c>
      <c r="B24" s="193" t="s">
        <v>212</v>
      </c>
      <c r="C24" s="194" t="s">
        <v>208</v>
      </c>
      <c r="D24" s="195" t="s">
        <v>211</v>
      </c>
      <c r="E24" s="195" t="s">
        <v>195</v>
      </c>
      <c r="F24" s="195" t="s">
        <v>213</v>
      </c>
      <c r="G24" s="196" t="s">
        <v>6</v>
      </c>
      <c r="H24" s="197">
        <v>0.98</v>
      </c>
    </row>
    <row r="25" spans="1:8" ht="25.5" x14ac:dyDescent="0.2">
      <c r="A25" s="186">
        <f t="shared" si="0"/>
        <v>12</v>
      </c>
      <c r="B25" s="193" t="s">
        <v>214</v>
      </c>
      <c r="C25" s="194" t="s">
        <v>208</v>
      </c>
      <c r="D25" s="195" t="s">
        <v>215</v>
      </c>
      <c r="E25" s="195" t="s">
        <v>195</v>
      </c>
      <c r="F25" s="195" t="s">
        <v>213</v>
      </c>
      <c r="G25" s="196" t="s">
        <v>6</v>
      </c>
      <c r="H25" s="197">
        <v>7.33</v>
      </c>
    </row>
    <row r="26" spans="1:8" ht="25.5" x14ac:dyDescent="0.2">
      <c r="A26" s="186">
        <f t="shared" si="0"/>
        <v>13</v>
      </c>
      <c r="B26" s="193" t="s">
        <v>216</v>
      </c>
      <c r="C26" s="194" t="s">
        <v>208</v>
      </c>
      <c r="D26" s="195" t="s">
        <v>217</v>
      </c>
      <c r="E26" s="195" t="s">
        <v>195</v>
      </c>
      <c r="F26" s="195" t="s">
        <v>213</v>
      </c>
      <c r="G26" s="196" t="s">
        <v>6</v>
      </c>
      <c r="H26" s="259">
        <f>70.94+18</f>
        <v>88.94</v>
      </c>
    </row>
    <row r="27" spans="1:8" x14ac:dyDescent="0.2">
      <c r="A27" s="186">
        <f t="shared" si="0"/>
        <v>14</v>
      </c>
      <c r="B27" s="192">
        <v>3</v>
      </c>
      <c r="C27" s="247" t="s">
        <v>219</v>
      </c>
      <c r="D27" s="247"/>
      <c r="E27" s="247"/>
      <c r="F27" s="247"/>
      <c r="G27" s="247"/>
      <c r="H27" s="247"/>
    </row>
    <row r="28" spans="1:8" ht="16.899999999999999" customHeight="1" x14ac:dyDescent="0.2">
      <c r="A28" s="186">
        <f t="shared" si="0"/>
        <v>15</v>
      </c>
      <c r="B28" s="193" t="s">
        <v>220</v>
      </c>
      <c r="C28" s="194" t="s">
        <v>221</v>
      </c>
      <c r="D28" s="195" t="s">
        <v>222</v>
      </c>
      <c r="E28" s="195" t="s">
        <v>195</v>
      </c>
      <c r="F28" s="195" t="s">
        <v>195</v>
      </c>
      <c r="G28" s="197" t="s">
        <v>22</v>
      </c>
      <c r="H28" s="191">
        <v>2</v>
      </c>
    </row>
    <row r="29" spans="1:8" ht="16.899999999999999" customHeight="1" x14ac:dyDescent="0.2">
      <c r="A29" s="186">
        <f t="shared" si="0"/>
        <v>16</v>
      </c>
      <c r="B29" s="193" t="s">
        <v>223</v>
      </c>
      <c r="C29" s="194" t="s">
        <v>224</v>
      </c>
      <c r="D29" s="195" t="s">
        <v>222</v>
      </c>
      <c r="E29" s="195" t="s">
        <v>195</v>
      </c>
      <c r="F29" s="195" t="s">
        <v>195</v>
      </c>
      <c r="G29" s="197" t="s">
        <v>22</v>
      </c>
      <c r="H29" s="191">
        <v>36</v>
      </c>
    </row>
    <row r="30" spans="1:8" ht="16.899999999999999" customHeight="1" x14ac:dyDescent="0.2">
      <c r="A30" s="186">
        <f t="shared" si="0"/>
        <v>17</v>
      </c>
      <c r="B30" s="193" t="s">
        <v>225</v>
      </c>
      <c r="C30" s="194" t="s">
        <v>226</v>
      </c>
      <c r="D30" s="195" t="s">
        <v>222</v>
      </c>
      <c r="E30" s="195" t="s">
        <v>195</v>
      </c>
      <c r="F30" s="195" t="s">
        <v>195</v>
      </c>
      <c r="G30" s="197" t="s">
        <v>22</v>
      </c>
      <c r="H30" s="191">
        <v>1</v>
      </c>
    </row>
    <row r="31" spans="1:8" ht="16.899999999999999" customHeight="1" x14ac:dyDescent="0.2">
      <c r="A31" s="186">
        <f t="shared" si="0"/>
        <v>18</v>
      </c>
      <c r="B31" s="193" t="s">
        <v>227</v>
      </c>
      <c r="C31" s="194" t="s">
        <v>228</v>
      </c>
      <c r="D31" s="195" t="s">
        <v>222</v>
      </c>
      <c r="E31" s="195" t="s">
        <v>195</v>
      </c>
      <c r="F31" s="195" t="s">
        <v>195</v>
      </c>
      <c r="G31" s="197" t="s">
        <v>22</v>
      </c>
      <c r="H31" s="260">
        <f>17+4</f>
        <v>21</v>
      </c>
    </row>
    <row r="32" spans="1:8" ht="16.899999999999999" customHeight="1" x14ac:dyDescent="0.2">
      <c r="A32" s="186">
        <f t="shared" si="0"/>
        <v>19</v>
      </c>
      <c r="B32" s="193" t="s">
        <v>229</v>
      </c>
      <c r="C32" s="194" t="s">
        <v>230</v>
      </c>
      <c r="D32" s="195" t="s">
        <v>231</v>
      </c>
      <c r="E32" s="195" t="s">
        <v>195</v>
      </c>
      <c r="F32" s="195" t="s">
        <v>213</v>
      </c>
      <c r="G32" s="197" t="s">
        <v>22</v>
      </c>
      <c r="H32" s="191">
        <v>6</v>
      </c>
    </row>
    <row r="33" spans="1:8" ht="16.899999999999999" customHeight="1" x14ac:dyDescent="0.2">
      <c r="A33" s="186">
        <f t="shared" si="0"/>
        <v>20</v>
      </c>
      <c r="B33" s="193" t="s">
        <v>232</v>
      </c>
      <c r="C33" s="194" t="s">
        <v>230</v>
      </c>
      <c r="D33" s="195" t="s">
        <v>233</v>
      </c>
      <c r="E33" s="195" t="s">
        <v>195</v>
      </c>
      <c r="F33" s="195" t="s">
        <v>213</v>
      </c>
      <c r="G33" s="197" t="s">
        <v>22</v>
      </c>
      <c r="H33" s="260">
        <f>11+8</f>
        <v>19</v>
      </c>
    </row>
    <row r="34" spans="1:8" ht="16.899999999999999" customHeight="1" x14ac:dyDescent="0.2">
      <c r="A34" s="186">
        <f t="shared" si="0"/>
        <v>21</v>
      </c>
      <c r="B34" s="192">
        <v>4</v>
      </c>
      <c r="C34" s="247" t="s">
        <v>235</v>
      </c>
      <c r="D34" s="247"/>
      <c r="E34" s="247"/>
      <c r="F34" s="247"/>
      <c r="G34" s="247"/>
      <c r="H34" s="247"/>
    </row>
    <row r="35" spans="1:8" ht="14.45" customHeight="1" x14ac:dyDescent="0.2">
      <c r="A35" s="186">
        <f t="shared" si="0"/>
        <v>22</v>
      </c>
      <c r="B35" s="193" t="s">
        <v>236</v>
      </c>
      <c r="C35" s="194" t="s">
        <v>237</v>
      </c>
      <c r="D35" s="195" t="s">
        <v>238</v>
      </c>
      <c r="E35" s="195" t="s">
        <v>195</v>
      </c>
      <c r="F35" s="195" t="s">
        <v>195</v>
      </c>
      <c r="G35" s="197" t="s">
        <v>22</v>
      </c>
      <c r="H35" s="191">
        <v>32</v>
      </c>
    </row>
    <row r="36" spans="1:8" ht="19.149999999999999" customHeight="1" x14ac:dyDescent="0.2">
      <c r="A36" s="186">
        <f t="shared" si="0"/>
        <v>23</v>
      </c>
      <c r="B36" s="193" t="s">
        <v>239</v>
      </c>
      <c r="C36" s="194" t="s">
        <v>240</v>
      </c>
      <c r="D36" s="195" t="s">
        <v>241</v>
      </c>
      <c r="E36" s="195" t="s">
        <v>195</v>
      </c>
      <c r="F36" s="195" t="s">
        <v>213</v>
      </c>
      <c r="G36" s="197" t="s">
        <v>22</v>
      </c>
      <c r="H36" s="191">
        <v>1</v>
      </c>
    </row>
    <row r="37" spans="1:8" ht="19.149999999999999" customHeight="1" x14ac:dyDescent="0.2">
      <c r="A37" s="186">
        <f t="shared" si="0"/>
        <v>24</v>
      </c>
      <c r="B37" s="193" t="s">
        <v>242</v>
      </c>
      <c r="C37" s="194" t="s">
        <v>240</v>
      </c>
      <c r="D37" s="195" t="s">
        <v>243</v>
      </c>
      <c r="E37" s="195" t="s">
        <v>195</v>
      </c>
      <c r="F37" s="195" t="s">
        <v>213</v>
      </c>
      <c r="G37" s="197" t="s">
        <v>22</v>
      </c>
      <c r="H37" s="191">
        <v>3</v>
      </c>
    </row>
    <row r="38" spans="1:8" ht="19.149999999999999" customHeight="1" x14ac:dyDescent="0.2">
      <c r="A38" s="186">
        <f t="shared" si="0"/>
        <v>25</v>
      </c>
      <c r="B38" s="193" t="s">
        <v>244</v>
      </c>
      <c r="C38" s="194" t="s">
        <v>240</v>
      </c>
      <c r="D38" s="195" t="s">
        <v>245</v>
      </c>
      <c r="E38" s="195" t="s">
        <v>195</v>
      </c>
      <c r="F38" s="195" t="s">
        <v>213</v>
      </c>
      <c r="G38" s="197" t="s">
        <v>22</v>
      </c>
      <c r="H38" s="191">
        <v>1</v>
      </c>
    </row>
    <row r="39" spans="1:8" ht="19.149999999999999" customHeight="1" x14ac:dyDescent="0.2">
      <c r="A39" s="186">
        <f t="shared" si="0"/>
        <v>26</v>
      </c>
      <c r="B39" s="193" t="s">
        <v>246</v>
      </c>
      <c r="C39" s="194" t="s">
        <v>240</v>
      </c>
      <c r="D39" s="195" t="s">
        <v>247</v>
      </c>
      <c r="E39" s="195" t="s">
        <v>195</v>
      </c>
      <c r="F39" s="195" t="s">
        <v>213</v>
      </c>
      <c r="G39" s="197" t="s">
        <v>22</v>
      </c>
      <c r="H39" s="191">
        <v>2</v>
      </c>
    </row>
    <row r="40" spans="1:8" ht="19.149999999999999" customHeight="1" x14ac:dyDescent="0.2">
      <c r="A40" s="186">
        <f t="shared" si="0"/>
        <v>27</v>
      </c>
      <c r="B40" s="192">
        <v>5</v>
      </c>
      <c r="C40" s="247" t="s">
        <v>248</v>
      </c>
      <c r="D40" s="247"/>
      <c r="E40" s="247"/>
      <c r="F40" s="247"/>
      <c r="G40" s="247"/>
      <c r="H40" s="247"/>
    </row>
    <row r="41" spans="1:8" ht="30.6" customHeight="1" x14ac:dyDescent="0.2">
      <c r="A41" s="186">
        <f t="shared" si="0"/>
        <v>28</v>
      </c>
      <c r="B41" s="187" t="s">
        <v>249</v>
      </c>
      <c r="C41" s="176" t="s">
        <v>250</v>
      </c>
      <c r="D41" s="188" t="s">
        <v>195</v>
      </c>
      <c r="E41" s="188" t="s">
        <v>251</v>
      </c>
      <c r="F41" s="188" t="s">
        <v>252</v>
      </c>
      <c r="G41" s="190" t="s">
        <v>22</v>
      </c>
      <c r="H41" s="198">
        <v>2</v>
      </c>
    </row>
    <row r="42" spans="1:8" ht="28.15" customHeight="1" x14ac:dyDescent="0.2">
      <c r="A42" s="186">
        <f t="shared" si="0"/>
        <v>29</v>
      </c>
      <c r="B42" s="187" t="s">
        <v>253</v>
      </c>
      <c r="C42" s="176" t="s">
        <v>250</v>
      </c>
      <c r="D42" s="188" t="s">
        <v>195</v>
      </c>
      <c r="E42" s="188" t="s">
        <v>251</v>
      </c>
      <c r="F42" s="188" t="s">
        <v>254</v>
      </c>
      <c r="G42" s="190" t="s">
        <v>22</v>
      </c>
      <c r="H42" s="198">
        <v>5</v>
      </c>
    </row>
    <row r="43" spans="1:8" ht="28.15" customHeight="1" x14ac:dyDescent="0.2">
      <c r="A43" s="186">
        <f t="shared" si="0"/>
        <v>30</v>
      </c>
      <c r="B43" s="187" t="s">
        <v>255</v>
      </c>
      <c r="C43" s="176" t="s">
        <v>250</v>
      </c>
      <c r="D43" s="188" t="s">
        <v>195</v>
      </c>
      <c r="E43" s="188" t="s">
        <v>251</v>
      </c>
      <c r="F43" s="188" t="s">
        <v>256</v>
      </c>
      <c r="G43" s="190" t="s">
        <v>22</v>
      </c>
      <c r="H43" s="198">
        <v>4</v>
      </c>
    </row>
    <row r="44" spans="1:8" ht="28.15" customHeight="1" x14ac:dyDescent="0.2">
      <c r="A44" s="186">
        <f t="shared" si="0"/>
        <v>31</v>
      </c>
      <c r="B44" s="187" t="s">
        <v>257</v>
      </c>
      <c r="C44" s="176" t="s">
        <v>250</v>
      </c>
      <c r="D44" s="188" t="s">
        <v>195</v>
      </c>
      <c r="E44" s="188" t="s">
        <v>251</v>
      </c>
      <c r="F44" s="188" t="s">
        <v>258</v>
      </c>
      <c r="G44" s="190" t="s">
        <v>22</v>
      </c>
      <c r="H44" s="198">
        <v>1</v>
      </c>
    </row>
    <row r="45" spans="1:8" ht="28.15" customHeight="1" x14ac:dyDescent="0.2">
      <c r="A45" s="186">
        <f t="shared" si="0"/>
        <v>32</v>
      </c>
      <c r="B45" s="187" t="s">
        <v>259</v>
      </c>
      <c r="C45" s="176" t="s">
        <v>250</v>
      </c>
      <c r="D45" s="188" t="s">
        <v>195</v>
      </c>
      <c r="E45" s="188" t="s">
        <v>251</v>
      </c>
      <c r="F45" s="188" t="s">
        <v>260</v>
      </c>
      <c r="G45" s="190" t="s">
        <v>22</v>
      </c>
      <c r="H45" s="198">
        <v>2</v>
      </c>
    </row>
    <row r="46" spans="1:8" ht="28.15" customHeight="1" x14ac:dyDescent="0.2">
      <c r="A46" s="186">
        <f t="shared" si="0"/>
        <v>33</v>
      </c>
      <c r="B46" s="187" t="s">
        <v>261</v>
      </c>
      <c r="C46" s="176" t="s">
        <v>250</v>
      </c>
      <c r="D46" s="188" t="s">
        <v>195</v>
      </c>
      <c r="E46" s="188" t="s">
        <v>251</v>
      </c>
      <c r="F46" s="188" t="s">
        <v>262</v>
      </c>
      <c r="G46" s="190" t="s">
        <v>22</v>
      </c>
      <c r="H46" s="198">
        <v>3</v>
      </c>
    </row>
    <row r="47" spans="1:8" ht="28.15" customHeight="1" x14ac:dyDescent="0.2">
      <c r="A47" s="186">
        <f t="shared" si="0"/>
        <v>34</v>
      </c>
      <c r="B47" s="187" t="s">
        <v>263</v>
      </c>
      <c r="C47" s="176" t="s">
        <v>250</v>
      </c>
      <c r="D47" s="188" t="s">
        <v>195</v>
      </c>
      <c r="E47" s="188" t="s">
        <v>251</v>
      </c>
      <c r="F47" s="188" t="s">
        <v>264</v>
      </c>
      <c r="G47" s="190" t="s">
        <v>22</v>
      </c>
      <c r="H47" s="198">
        <v>1</v>
      </c>
    </row>
    <row r="48" spans="1:8" ht="28.15" customHeight="1" x14ac:dyDescent="0.2">
      <c r="A48" s="186">
        <f t="shared" si="0"/>
        <v>35</v>
      </c>
      <c r="B48" s="187" t="s">
        <v>265</v>
      </c>
      <c r="C48" s="176" t="s">
        <v>250</v>
      </c>
      <c r="D48" s="188" t="s">
        <v>195</v>
      </c>
      <c r="E48" s="188" t="s">
        <v>251</v>
      </c>
      <c r="F48" s="188" t="s">
        <v>266</v>
      </c>
      <c r="G48" s="190" t="s">
        <v>22</v>
      </c>
      <c r="H48" s="198">
        <v>1</v>
      </c>
    </row>
    <row r="49" spans="1:8" ht="28.15" customHeight="1" x14ac:dyDescent="0.2">
      <c r="A49" s="186">
        <f t="shared" si="0"/>
        <v>36</v>
      </c>
      <c r="B49" s="192">
        <v>6</v>
      </c>
      <c r="C49" s="247" t="s">
        <v>267</v>
      </c>
      <c r="D49" s="247"/>
      <c r="E49" s="247"/>
      <c r="F49" s="247"/>
      <c r="G49" s="247"/>
      <c r="H49" s="247"/>
    </row>
    <row r="50" spans="1:8" ht="14.45" customHeight="1" x14ac:dyDescent="0.2">
      <c r="A50" s="186">
        <f t="shared" si="0"/>
        <v>37</v>
      </c>
      <c r="B50" s="187" t="s">
        <v>268</v>
      </c>
      <c r="C50" s="176" t="s">
        <v>269</v>
      </c>
      <c r="D50" s="188" t="s">
        <v>195</v>
      </c>
      <c r="E50" s="189" t="s">
        <v>270</v>
      </c>
      <c r="F50" s="195" t="s">
        <v>271</v>
      </c>
      <c r="G50" s="190" t="s">
        <v>22</v>
      </c>
      <c r="H50" s="191">
        <v>2</v>
      </c>
    </row>
    <row r="51" spans="1:8" ht="15" customHeight="1" x14ac:dyDescent="0.2">
      <c r="A51" s="186">
        <f t="shared" si="0"/>
        <v>38</v>
      </c>
      <c r="B51" s="187" t="s">
        <v>272</v>
      </c>
      <c r="C51" s="176" t="s">
        <v>273</v>
      </c>
      <c r="D51" s="188" t="s">
        <v>195</v>
      </c>
      <c r="E51" s="189" t="s">
        <v>270</v>
      </c>
      <c r="F51" s="195" t="s">
        <v>274</v>
      </c>
      <c r="G51" s="190" t="s">
        <v>22</v>
      </c>
      <c r="H51" s="191">
        <v>2</v>
      </c>
    </row>
    <row r="52" spans="1:8" ht="20.25" customHeight="1" x14ac:dyDescent="0.2">
      <c r="A52" s="186">
        <f t="shared" si="0"/>
        <v>39</v>
      </c>
      <c r="B52" s="187" t="s">
        <v>275</v>
      </c>
      <c r="C52" s="176" t="s">
        <v>273</v>
      </c>
      <c r="D52" s="188" t="s">
        <v>195</v>
      </c>
      <c r="E52" s="189" t="s">
        <v>270</v>
      </c>
      <c r="F52" s="195" t="s">
        <v>276</v>
      </c>
      <c r="G52" s="190" t="s">
        <v>22</v>
      </c>
      <c r="H52" s="191">
        <v>1</v>
      </c>
    </row>
    <row r="53" spans="1:8" ht="22.5" x14ac:dyDescent="0.2">
      <c r="A53" s="186">
        <f t="shared" si="0"/>
        <v>40</v>
      </c>
      <c r="B53" s="187" t="s">
        <v>277</v>
      </c>
      <c r="C53" s="176" t="s">
        <v>278</v>
      </c>
      <c r="D53" s="188" t="s">
        <v>195</v>
      </c>
      <c r="E53" s="189" t="s">
        <v>279</v>
      </c>
      <c r="F53" s="195" t="s">
        <v>280</v>
      </c>
      <c r="G53" s="190" t="s">
        <v>22</v>
      </c>
      <c r="H53" s="191">
        <v>2</v>
      </c>
    </row>
    <row r="54" spans="1:8" ht="16.899999999999999" customHeight="1" x14ac:dyDescent="0.2">
      <c r="A54" s="186">
        <f t="shared" si="0"/>
        <v>41</v>
      </c>
      <c r="B54" s="187" t="s">
        <v>281</v>
      </c>
      <c r="C54" s="176" t="s">
        <v>278</v>
      </c>
      <c r="D54" s="188" t="s">
        <v>195</v>
      </c>
      <c r="E54" s="189" t="s">
        <v>279</v>
      </c>
      <c r="F54" s="195" t="s">
        <v>282</v>
      </c>
      <c r="G54" s="190" t="s">
        <v>22</v>
      </c>
      <c r="H54" s="191">
        <v>1</v>
      </c>
    </row>
    <row r="55" spans="1:8" ht="28.15" customHeight="1" x14ac:dyDescent="0.2">
      <c r="A55" s="186">
        <f t="shared" si="0"/>
        <v>42</v>
      </c>
      <c r="B55" s="187" t="s">
        <v>283</v>
      </c>
      <c r="C55" s="176" t="s">
        <v>284</v>
      </c>
      <c r="D55" s="188" t="s">
        <v>195</v>
      </c>
      <c r="E55" s="189" t="s">
        <v>285</v>
      </c>
      <c r="F55" s="195" t="s">
        <v>286</v>
      </c>
      <c r="G55" s="190" t="s">
        <v>22</v>
      </c>
      <c r="H55" s="191">
        <v>19</v>
      </c>
    </row>
    <row r="56" spans="1:8" x14ac:dyDescent="0.2">
      <c r="A56" s="186">
        <f t="shared" si="0"/>
        <v>43</v>
      </c>
      <c r="B56" s="192">
        <v>7</v>
      </c>
      <c r="C56" s="247" t="s">
        <v>287</v>
      </c>
      <c r="D56" s="247"/>
      <c r="E56" s="247"/>
      <c r="F56" s="247"/>
      <c r="G56" s="247"/>
      <c r="H56" s="247"/>
    </row>
    <row r="57" spans="1:8" ht="15.6" customHeight="1" x14ac:dyDescent="0.2">
      <c r="A57" s="186">
        <f t="shared" si="0"/>
        <v>44</v>
      </c>
      <c r="B57" s="187" t="s">
        <v>288</v>
      </c>
      <c r="C57" s="176" t="s">
        <v>289</v>
      </c>
      <c r="D57" s="188" t="s">
        <v>195</v>
      </c>
      <c r="E57" s="189" t="s">
        <v>290</v>
      </c>
      <c r="F57" s="195" t="s">
        <v>291</v>
      </c>
      <c r="G57" s="190" t="s">
        <v>22</v>
      </c>
      <c r="H57" s="191">
        <v>1</v>
      </c>
    </row>
    <row r="58" spans="1:8" ht="13.15" customHeight="1" x14ac:dyDescent="0.2">
      <c r="A58" s="186">
        <f t="shared" si="0"/>
        <v>45</v>
      </c>
      <c r="B58" s="187" t="s">
        <v>292</v>
      </c>
      <c r="C58" s="176" t="s">
        <v>203</v>
      </c>
      <c r="D58" s="188" t="s">
        <v>195</v>
      </c>
      <c r="E58" s="189" t="s">
        <v>195</v>
      </c>
      <c r="F58" s="195" t="s">
        <v>293</v>
      </c>
      <c r="G58" s="190" t="s">
        <v>22</v>
      </c>
      <c r="H58" s="191">
        <v>1</v>
      </c>
    </row>
    <row r="59" spans="1:8" x14ac:dyDescent="0.2">
      <c r="A59" s="186">
        <f t="shared" si="0"/>
        <v>46</v>
      </c>
      <c r="B59" s="187" t="s">
        <v>294</v>
      </c>
      <c r="C59" s="176" t="s">
        <v>273</v>
      </c>
      <c r="D59" s="188" t="s">
        <v>195</v>
      </c>
      <c r="E59" s="189" t="s">
        <v>270</v>
      </c>
      <c r="F59" s="195" t="s">
        <v>276</v>
      </c>
      <c r="G59" s="190" t="s">
        <v>22</v>
      </c>
      <c r="H59" s="191">
        <v>1</v>
      </c>
    </row>
    <row r="60" spans="1:8" ht="14.45" customHeight="1" x14ac:dyDescent="0.2">
      <c r="A60" s="186">
        <f t="shared" si="0"/>
        <v>47</v>
      </c>
      <c r="B60" s="187" t="s">
        <v>295</v>
      </c>
      <c r="C60" s="176" t="s">
        <v>296</v>
      </c>
      <c r="D60" s="188" t="s">
        <v>195</v>
      </c>
      <c r="E60" s="189" t="s">
        <v>297</v>
      </c>
      <c r="F60" s="195" t="s">
        <v>298</v>
      </c>
      <c r="G60" s="190" t="s">
        <v>22</v>
      </c>
      <c r="H60" s="191">
        <v>1</v>
      </c>
    </row>
    <row r="61" spans="1:8" ht="14.45" customHeight="1" x14ac:dyDescent="0.2">
      <c r="A61" s="186">
        <f t="shared" si="0"/>
        <v>48</v>
      </c>
      <c r="B61" s="187" t="s">
        <v>299</v>
      </c>
      <c r="C61" s="176" t="s">
        <v>300</v>
      </c>
      <c r="D61" s="188" t="s">
        <v>195</v>
      </c>
      <c r="E61" s="189" t="s">
        <v>270</v>
      </c>
      <c r="F61" s="195" t="s">
        <v>301</v>
      </c>
      <c r="G61" s="190" t="s">
        <v>22</v>
      </c>
      <c r="H61" s="191">
        <v>1</v>
      </c>
    </row>
    <row r="62" spans="1:8" ht="13.15" customHeight="1" x14ac:dyDescent="0.2">
      <c r="A62" s="186">
        <f t="shared" si="0"/>
        <v>49</v>
      </c>
      <c r="B62" s="187" t="s">
        <v>302</v>
      </c>
      <c r="C62" s="176" t="s">
        <v>303</v>
      </c>
      <c r="D62" s="188" t="s">
        <v>195</v>
      </c>
      <c r="E62" s="189" t="s">
        <v>279</v>
      </c>
      <c r="F62" s="195" t="s">
        <v>280</v>
      </c>
      <c r="G62" s="190" t="s">
        <v>22</v>
      </c>
      <c r="H62" s="191">
        <v>2</v>
      </c>
    </row>
    <row r="63" spans="1:8" x14ac:dyDescent="0.2">
      <c r="A63" s="186">
        <f t="shared" si="0"/>
        <v>50</v>
      </c>
      <c r="B63" s="187" t="s">
        <v>304</v>
      </c>
      <c r="C63" s="176" t="s">
        <v>305</v>
      </c>
      <c r="D63" s="188" t="s">
        <v>195</v>
      </c>
      <c r="E63" s="189" t="s">
        <v>195</v>
      </c>
      <c r="F63" s="195" t="s">
        <v>306</v>
      </c>
      <c r="G63" s="190" t="s">
        <v>22</v>
      </c>
      <c r="H63" s="191">
        <v>3</v>
      </c>
    </row>
    <row r="64" spans="1:8" x14ac:dyDescent="0.2">
      <c r="A64" s="186">
        <f t="shared" si="0"/>
        <v>51</v>
      </c>
      <c r="B64" s="187" t="s">
        <v>307</v>
      </c>
      <c r="C64" s="176" t="s">
        <v>308</v>
      </c>
      <c r="D64" s="188" t="s">
        <v>195</v>
      </c>
      <c r="E64" s="189" t="s">
        <v>195</v>
      </c>
      <c r="F64" s="195" t="s">
        <v>309</v>
      </c>
      <c r="G64" s="190" t="s">
        <v>22</v>
      </c>
      <c r="H64" s="191">
        <v>2</v>
      </c>
    </row>
    <row r="65" spans="1:8" x14ac:dyDescent="0.2">
      <c r="A65" s="186">
        <f t="shared" si="0"/>
        <v>52</v>
      </c>
      <c r="B65" s="187" t="s">
        <v>310</v>
      </c>
      <c r="C65" s="176" t="s">
        <v>311</v>
      </c>
      <c r="D65" s="188" t="s">
        <v>195</v>
      </c>
      <c r="E65" s="189" t="s">
        <v>312</v>
      </c>
      <c r="F65" s="195" t="s">
        <v>313</v>
      </c>
      <c r="G65" s="190" t="s">
        <v>22</v>
      </c>
      <c r="H65" s="191">
        <v>2</v>
      </c>
    </row>
    <row r="66" spans="1:8" ht="15" x14ac:dyDescent="0.2">
      <c r="A66" s="186">
        <f t="shared" si="0"/>
        <v>53</v>
      </c>
      <c r="B66" s="199"/>
      <c r="C66" s="184" t="s">
        <v>496</v>
      </c>
      <c r="D66" s="200"/>
      <c r="E66" s="200"/>
      <c r="F66" s="200"/>
      <c r="G66" s="196"/>
      <c r="H66" s="199"/>
    </row>
    <row r="67" spans="1:8" x14ac:dyDescent="0.2">
      <c r="A67" s="186">
        <f t="shared" si="0"/>
        <v>54</v>
      </c>
      <c r="B67" s="192">
        <v>1</v>
      </c>
      <c r="C67" s="247" t="s">
        <v>341</v>
      </c>
      <c r="D67" s="247"/>
      <c r="E67" s="247"/>
      <c r="F67" s="247"/>
      <c r="G67" s="247"/>
      <c r="H67" s="247"/>
    </row>
    <row r="68" spans="1:8" x14ac:dyDescent="0.2">
      <c r="A68" s="186">
        <f t="shared" si="0"/>
        <v>55</v>
      </c>
      <c r="B68" s="187" t="s">
        <v>193</v>
      </c>
      <c r="C68" s="176" t="s">
        <v>194</v>
      </c>
      <c r="D68" s="188" t="s">
        <v>195</v>
      </c>
      <c r="E68" s="189" t="s">
        <v>195</v>
      </c>
      <c r="F68" s="189" t="s">
        <v>195</v>
      </c>
      <c r="G68" s="190" t="s">
        <v>9</v>
      </c>
      <c r="H68" s="191">
        <v>1</v>
      </c>
    </row>
    <row r="69" spans="1:8" x14ac:dyDescent="0.2">
      <c r="A69" s="186">
        <f t="shared" si="0"/>
        <v>56</v>
      </c>
      <c r="B69" s="187" t="s">
        <v>196</v>
      </c>
      <c r="C69" s="176" t="s">
        <v>197</v>
      </c>
      <c r="D69" s="188" t="s">
        <v>195</v>
      </c>
      <c r="E69" s="189" t="s">
        <v>195</v>
      </c>
      <c r="F69" s="189" t="s">
        <v>195</v>
      </c>
      <c r="G69" s="190" t="s">
        <v>9</v>
      </c>
      <c r="H69" s="191">
        <v>1</v>
      </c>
    </row>
    <row r="70" spans="1:8" x14ac:dyDescent="0.2">
      <c r="A70" s="186">
        <f t="shared" si="0"/>
        <v>57</v>
      </c>
      <c r="B70" s="187" t="s">
        <v>198</v>
      </c>
      <c r="C70" s="176" t="s">
        <v>199</v>
      </c>
      <c r="D70" s="188" t="s">
        <v>195</v>
      </c>
      <c r="E70" s="189" t="s">
        <v>195</v>
      </c>
      <c r="F70" s="189" t="s">
        <v>195</v>
      </c>
      <c r="G70" s="190" t="s">
        <v>9</v>
      </c>
      <c r="H70" s="191">
        <v>1</v>
      </c>
    </row>
    <row r="71" spans="1:8" x14ac:dyDescent="0.2">
      <c r="A71" s="186">
        <f t="shared" si="0"/>
        <v>58</v>
      </c>
      <c r="B71" s="192">
        <v>2</v>
      </c>
      <c r="C71" s="247" t="s">
        <v>38</v>
      </c>
      <c r="D71" s="247"/>
      <c r="E71" s="247"/>
      <c r="F71" s="247"/>
      <c r="G71" s="247"/>
      <c r="H71" s="247"/>
    </row>
    <row r="72" spans="1:8" x14ac:dyDescent="0.2">
      <c r="A72" s="186">
        <f t="shared" si="0"/>
        <v>59</v>
      </c>
      <c r="B72" s="193" t="s">
        <v>204</v>
      </c>
      <c r="C72" s="194" t="s">
        <v>342</v>
      </c>
      <c r="D72" s="188">
        <v>6.4</v>
      </c>
      <c r="E72" s="195" t="s">
        <v>195</v>
      </c>
      <c r="F72" s="188" t="s">
        <v>805</v>
      </c>
      <c r="G72" s="196" t="s">
        <v>6</v>
      </c>
      <c r="H72" s="190">
        <v>2.02</v>
      </c>
    </row>
    <row r="73" spans="1:8" ht="13.9" customHeight="1" x14ac:dyDescent="0.2">
      <c r="A73" s="186">
        <f t="shared" si="0"/>
        <v>60</v>
      </c>
      <c r="B73" s="193" t="s">
        <v>207</v>
      </c>
      <c r="C73" s="194" t="s">
        <v>342</v>
      </c>
      <c r="D73" s="195">
        <v>6.4</v>
      </c>
      <c r="E73" s="195" t="s">
        <v>195</v>
      </c>
      <c r="F73" s="195" t="s">
        <v>806</v>
      </c>
      <c r="G73" s="196" t="s">
        <v>6</v>
      </c>
      <c r="H73" s="259">
        <f>1.41+2.5</f>
        <v>3.91</v>
      </c>
    </row>
    <row r="74" spans="1:8" x14ac:dyDescent="0.2">
      <c r="A74" s="186">
        <f t="shared" si="0"/>
        <v>61</v>
      </c>
      <c r="B74" s="193" t="s">
        <v>210</v>
      </c>
      <c r="C74" s="194" t="s">
        <v>342</v>
      </c>
      <c r="D74" s="195">
        <v>9.5</v>
      </c>
      <c r="E74" s="195" t="s">
        <v>195</v>
      </c>
      <c r="F74" s="195" t="s">
        <v>805</v>
      </c>
      <c r="G74" s="196" t="s">
        <v>6</v>
      </c>
      <c r="H74" s="197">
        <v>2.19</v>
      </c>
    </row>
    <row r="75" spans="1:8" ht="13.9" customHeight="1" x14ac:dyDescent="0.2">
      <c r="A75" s="186">
        <f t="shared" si="0"/>
        <v>62</v>
      </c>
      <c r="B75" s="193" t="s">
        <v>212</v>
      </c>
      <c r="C75" s="194" t="s">
        <v>342</v>
      </c>
      <c r="D75" s="195">
        <v>9.5</v>
      </c>
      <c r="E75" s="195" t="s">
        <v>195</v>
      </c>
      <c r="F75" s="195" t="s">
        <v>806</v>
      </c>
      <c r="G75" s="196" t="s">
        <v>6</v>
      </c>
      <c r="H75" s="259">
        <f>1.55+2.5</f>
        <v>4.05</v>
      </c>
    </row>
    <row r="76" spans="1:8" x14ac:dyDescent="0.2">
      <c r="A76" s="186">
        <f t="shared" si="0"/>
        <v>63</v>
      </c>
      <c r="B76" s="192">
        <v>8</v>
      </c>
      <c r="C76" s="247" t="s">
        <v>248</v>
      </c>
      <c r="D76" s="247"/>
      <c r="E76" s="247"/>
      <c r="F76" s="247"/>
      <c r="G76" s="247"/>
      <c r="H76" s="247"/>
    </row>
    <row r="77" spans="1:8" x14ac:dyDescent="0.2">
      <c r="A77" s="186">
        <f t="shared" si="0"/>
        <v>64</v>
      </c>
      <c r="B77" s="187" t="s">
        <v>343</v>
      </c>
      <c r="C77" s="176" t="s">
        <v>344</v>
      </c>
      <c r="D77" s="188" t="s">
        <v>195</v>
      </c>
      <c r="E77" s="188" t="s">
        <v>345</v>
      </c>
      <c r="F77" s="188" t="s">
        <v>346</v>
      </c>
      <c r="G77" s="190" t="s">
        <v>9</v>
      </c>
      <c r="H77" s="198">
        <v>2</v>
      </c>
    </row>
    <row r="78" spans="1:8" ht="25.5" x14ac:dyDescent="0.2">
      <c r="A78" s="186">
        <f t="shared" si="0"/>
        <v>65</v>
      </c>
      <c r="B78" s="187" t="s">
        <v>347</v>
      </c>
      <c r="C78" s="176" t="s">
        <v>348</v>
      </c>
      <c r="D78" s="188" t="s">
        <v>195</v>
      </c>
      <c r="E78" s="188" t="s">
        <v>345</v>
      </c>
      <c r="F78" s="188" t="s">
        <v>349</v>
      </c>
      <c r="G78" s="175" t="s">
        <v>9</v>
      </c>
      <c r="H78" s="198">
        <v>2</v>
      </c>
    </row>
    <row r="79" spans="1:8" ht="15" x14ac:dyDescent="0.2">
      <c r="A79" s="186">
        <f t="shared" si="0"/>
        <v>66</v>
      </c>
      <c r="B79" s="199"/>
      <c r="C79" s="184" t="s">
        <v>497</v>
      </c>
      <c r="D79" s="200"/>
      <c r="E79" s="200"/>
      <c r="F79" s="200"/>
      <c r="G79" s="196"/>
      <c r="H79" s="199"/>
    </row>
    <row r="80" spans="1:8" ht="15" x14ac:dyDescent="0.2">
      <c r="A80" s="186">
        <f t="shared" ref="A80:A143" si="1">+A79+1</f>
        <v>67</v>
      </c>
      <c r="B80" s="201">
        <v>1</v>
      </c>
      <c r="C80" s="243" t="s">
        <v>350</v>
      </c>
      <c r="D80" s="243"/>
      <c r="E80" s="243"/>
      <c r="F80" s="243"/>
      <c r="G80" s="243"/>
      <c r="H80" s="243"/>
    </row>
    <row r="81" spans="1:8" x14ac:dyDescent="0.2">
      <c r="A81" s="186">
        <f t="shared" si="1"/>
        <v>68</v>
      </c>
      <c r="B81" s="202" t="s">
        <v>193</v>
      </c>
      <c r="C81" s="203" t="s">
        <v>351</v>
      </c>
      <c r="D81" s="204">
        <v>100</v>
      </c>
      <c r="E81" s="195" t="s">
        <v>195</v>
      </c>
      <c r="F81" s="195" t="s">
        <v>195</v>
      </c>
      <c r="G81" s="196" t="s">
        <v>6</v>
      </c>
      <c r="H81" s="205">
        <v>3.76</v>
      </c>
    </row>
    <row r="82" spans="1:8" x14ac:dyDescent="0.2">
      <c r="A82" s="186">
        <f t="shared" si="1"/>
        <v>69</v>
      </c>
      <c r="B82" s="202" t="s">
        <v>196</v>
      </c>
      <c r="C82" s="203" t="s">
        <v>351</v>
      </c>
      <c r="D82" s="204">
        <v>125</v>
      </c>
      <c r="E82" s="195" t="s">
        <v>195</v>
      </c>
      <c r="F82" s="195" t="s">
        <v>195</v>
      </c>
      <c r="G82" s="196" t="s">
        <v>6</v>
      </c>
      <c r="H82" s="205">
        <v>20.75</v>
      </c>
    </row>
    <row r="83" spans="1:8" x14ac:dyDescent="0.2">
      <c r="A83" s="186">
        <f t="shared" si="1"/>
        <v>70</v>
      </c>
      <c r="B83" s="202" t="s">
        <v>198</v>
      </c>
      <c r="C83" s="203" t="s">
        <v>351</v>
      </c>
      <c r="D83" s="204">
        <v>125</v>
      </c>
      <c r="E83" s="195" t="s">
        <v>195</v>
      </c>
      <c r="F83" s="204" t="s">
        <v>352</v>
      </c>
      <c r="G83" s="196" t="s">
        <v>6</v>
      </c>
      <c r="H83" s="205">
        <v>26.35</v>
      </c>
    </row>
    <row r="84" spans="1:8" x14ac:dyDescent="0.2">
      <c r="A84" s="186">
        <f t="shared" si="1"/>
        <v>71</v>
      </c>
      <c r="B84" s="202" t="s">
        <v>200</v>
      </c>
      <c r="C84" s="203" t="s">
        <v>351</v>
      </c>
      <c r="D84" s="204">
        <v>160</v>
      </c>
      <c r="E84" s="195" t="s">
        <v>195</v>
      </c>
      <c r="F84" s="204" t="s">
        <v>195</v>
      </c>
      <c r="G84" s="196" t="s">
        <v>6</v>
      </c>
      <c r="H84" s="205">
        <v>11.47</v>
      </c>
    </row>
    <row r="85" spans="1:8" x14ac:dyDescent="0.2">
      <c r="A85" s="186">
        <f t="shared" si="1"/>
        <v>72</v>
      </c>
      <c r="B85" s="202" t="s">
        <v>202</v>
      </c>
      <c r="C85" s="203" t="s">
        <v>351</v>
      </c>
      <c r="D85" s="204">
        <v>160</v>
      </c>
      <c r="E85" s="195" t="s">
        <v>195</v>
      </c>
      <c r="F85" s="204" t="s">
        <v>352</v>
      </c>
      <c r="G85" s="196" t="s">
        <v>6</v>
      </c>
      <c r="H85" s="205">
        <v>20.7</v>
      </c>
    </row>
    <row r="86" spans="1:8" x14ac:dyDescent="0.2">
      <c r="A86" s="186">
        <f t="shared" si="1"/>
        <v>73</v>
      </c>
      <c r="B86" s="202" t="s">
        <v>353</v>
      </c>
      <c r="C86" s="203" t="s">
        <v>351</v>
      </c>
      <c r="D86" s="204">
        <v>200</v>
      </c>
      <c r="E86" s="195" t="s">
        <v>195</v>
      </c>
      <c r="F86" s="204" t="s">
        <v>352</v>
      </c>
      <c r="G86" s="196" t="s">
        <v>6</v>
      </c>
      <c r="H86" s="205">
        <v>0.79</v>
      </c>
    </row>
    <row r="87" spans="1:8" x14ac:dyDescent="0.2">
      <c r="A87" s="186">
        <f t="shared" si="1"/>
        <v>74</v>
      </c>
      <c r="B87" s="202" t="s">
        <v>354</v>
      </c>
      <c r="C87" s="203" t="s">
        <v>351</v>
      </c>
      <c r="D87" s="204">
        <v>250</v>
      </c>
      <c r="E87" s="195" t="s">
        <v>195</v>
      </c>
      <c r="F87" s="204" t="s">
        <v>195</v>
      </c>
      <c r="G87" s="196" t="s">
        <v>6</v>
      </c>
      <c r="H87" s="205">
        <v>2.4900000000000002</v>
      </c>
    </row>
    <row r="88" spans="1:8" x14ac:dyDescent="0.2">
      <c r="A88" s="186">
        <f t="shared" si="1"/>
        <v>75</v>
      </c>
      <c r="B88" s="202" t="s">
        <v>355</v>
      </c>
      <c r="C88" s="203" t="s">
        <v>351</v>
      </c>
      <c r="D88" s="204">
        <v>250</v>
      </c>
      <c r="E88" s="195" t="s">
        <v>195</v>
      </c>
      <c r="F88" s="204" t="s">
        <v>352</v>
      </c>
      <c r="G88" s="196" t="s">
        <v>6</v>
      </c>
      <c r="H88" s="205">
        <v>2.4900000000000002</v>
      </c>
    </row>
    <row r="89" spans="1:8" x14ac:dyDescent="0.2">
      <c r="A89" s="186">
        <f t="shared" si="1"/>
        <v>76</v>
      </c>
      <c r="B89" s="202" t="s">
        <v>356</v>
      </c>
      <c r="C89" s="203" t="s">
        <v>351</v>
      </c>
      <c r="D89" s="204">
        <v>315</v>
      </c>
      <c r="E89" s="195" t="s">
        <v>195</v>
      </c>
      <c r="F89" s="204" t="s">
        <v>195</v>
      </c>
      <c r="G89" s="196" t="s">
        <v>6</v>
      </c>
      <c r="H89" s="205">
        <v>5.1100000000000003</v>
      </c>
    </row>
    <row r="90" spans="1:8" x14ac:dyDescent="0.2">
      <c r="A90" s="186">
        <f t="shared" si="1"/>
        <v>77</v>
      </c>
      <c r="B90" s="202" t="s">
        <v>357</v>
      </c>
      <c r="C90" s="203" t="s">
        <v>351</v>
      </c>
      <c r="D90" s="204">
        <v>315</v>
      </c>
      <c r="E90" s="195" t="s">
        <v>195</v>
      </c>
      <c r="F90" s="204" t="s">
        <v>352</v>
      </c>
      <c r="G90" s="196" t="s">
        <v>6</v>
      </c>
      <c r="H90" s="205">
        <v>5.09</v>
      </c>
    </row>
    <row r="91" spans="1:8" x14ac:dyDescent="0.2">
      <c r="A91" s="186">
        <f t="shared" si="1"/>
        <v>78</v>
      </c>
      <c r="B91" s="202" t="s">
        <v>358</v>
      </c>
      <c r="C91" s="203" t="s">
        <v>359</v>
      </c>
      <c r="D91" s="204" t="s">
        <v>360</v>
      </c>
      <c r="E91" s="195" t="s">
        <v>195</v>
      </c>
      <c r="F91" s="204" t="s">
        <v>195</v>
      </c>
      <c r="G91" s="196" t="s">
        <v>6</v>
      </c>
      <c r="H91" s="205">
        <v>1.1000000000000001</v>
      </c>
    </row>
    <row r="92" spans="1:8" x14ac:dyDescent="0.2">
      <c r="A92" s="186">
        <f t="shared" si="1"/>
        <v>79</v>
      </c>
      <c r="B92" s="202" t="s">
        <v>361</v>
      </c>
      <c r="C92" s="203" t="s">
        <v>359</v>
      </c>
      <c r="D92" s="204" t="s">
        <v>362</v>
      </c>
      <c r="E92" s="195" t="s">
        <v>195</v>
      </c>
      <c r="F92" s="204" t="s">
        <v>195</v>
      </c>
      <c r="G92" s="196" t="s">
        <v>6</v>
      </c>
      <c r="H92" s="205">
        <v>0.02</v>
      </c>
    </row>
    <row r="93" spans="1:8" x14ac:dyDescent="0.2">
      <c r="A93" s="186">
        <f t="shared" si="1"/>
        <v>80</v>
      </c>
      <c r="B93" s="202" t="s">
        <v>363</v>
      </c>
      <c r="C93" s="203" t="s">
        <v>359</v>
      </c>
      <c r="D93" s="204" t="s">
        <v>364</v>
      </c>
      <c r="E93" s="195" t="s">
        <v>195</v>
      </c>
      <c r="F93" s="204" t="s">
        <v>352</v>
      </c>
      <c r="G93" s="196" t="s">
        <v>6</v>
      </c>
      <c r="H93" s="205">
        <v>0.55000000000000004</v>
      </c>
    </row>
    <row r="94" spans="1:8" x14ac:dyDescent="0.2">
      <c r="A94" s="186">
        <f t="shared" si="1"/>
        <v>81</v>
      </c>
      <c r="B94" s="202" t="s">
        <v>365</v>
      </c>
      <c r="C94" s="203" t="s">
        <v>359</v>
      </c>
      <c r="D94" s="204" t="s">
        <v>364</v>
      </c>
      <c r="E94" s="195" t="s">
        <v>195</v>
      </c>
      <c r="F94" s="204" t="s">
        <v>367</v>
      </c>
      <c r="G94" s="196" t="s">
        <v>6</v>
      </c>
      <c r="H94" s="205">
        <v>13.45</v>
      </c>
    </row>
    <row r="95" spans="1:8" x14ac:dyDescent="0.2">
      <c r="A95" s="186">
        <f t="shared" si="1"/>
        <v>82</v>
      </c>
      <c r="B95" s="202" t="s">
        <v>366</v>
      </c>
      <c r="C95" s="203" t="s">
        <v>359</v>
      </c>
      <c r="D95" s="204" t="s">
        <v>369</v>
      </c>
      <c r="E95" s="195" t="s">
        <v>195</v>
      </c>
      <c r="F95" s="204" t="s">
        <v>195</v>
      </c>
      <c r="G95" s="196" t="s">
        <v>6</v>
      </c>
      <c r="H95" s="205">
        <v>6.68</v>
      </c>
    </row>
    <row r="96" spans="1:8" x14ac:dyDescent="0.2">
      <c r="A96" s="186">
        <f t="shared" si="1"/>
        <v>83</v>
      </c>
      <c r="B96" s="202" t="s">
        <v>368</v>
      </c>
      <c r="C96" s="203" t="s">
        <v>359</v>
      </c>
      <c r="D96" s="204" t="s">
        <v>369</v>
      </c>
      <c r="E96" s="195" t="s">
        <v>195</v>
      </c>
      <c r="F96" s="204" t="s">
        <v>352</v>
      </c>
      <c r="G96" s="196" t="s">
        <v>6</v>
      </c>
      <c r="H96" s="205">
        <v>5.71</v>
      </c>
    </row>
    <row r="97" spans="1:8" x14ac:dyDescent="0.2">
      <c r="A97" s="186">
        <f t="shared" si="1"/>
        <v>84</v>
      </c>
      <c r="B97" s="202" t="s">
        <v>370</v>
      </c>
      <c r="C97" s="203" t="s">
        <v>359</v>
      </c>
      <c r="D97" s="204" t="s">
        <v>369</v>
      </c>
      <c r="E97" s="195" t="s">
        <v>195</v>
      </c>
      <c r="F97" s="204" t="s">
        <v>367</v>
      </c>
      <c r="G97" s="196" t="s">
        <v>6</v>
      </c>
      <c r="H97" s="205">
        <v>14.79</v>
      </c>
    </row>
    <row r="98" spans="1:8" x14ac:dyDescent="0.2">
      <c r="A98" s="186">
        <f t="shared" si="1"/>
        <v>85</v>
      </c>
      <c r="B98" s="202" t="s">
        <v>371</v>
      </c>
      <c r="C98" s="203" t="s">
        <v>359</v>
      </c>
      <c r="D98" s="204" t="s">
        <v>373</v>
      </c>
      <c r="E98" s="195" t="s">
        <v>195</v>
      </c>
      <c r="F98" s="204" t="s">
        <v>195</v>
      </c>
      <c r="G98" s="196" t="s">
        <v>6</v>
      </c>
      <c r="H98" s="205">
        <v>0.04</v>
      </c>
    </row>
    <row r="99" spans="1:8" x14ac:dyDescent="0.2">
      <c r="A99" s="186">
        <f t="shared" si="1"/>
        <v>86</v>
      </c>
      <c r="B99" s="202" t="s">
        <v>372</v>
      </c>
      <c r="C99" s="203" t="s">
        <v>359</v>
      </c>
      <c r="D99" s="204" t="s">
        <v>375</v>
      </c>
      <c r="E99" s="195" t="s">
        <v>195</v>
      </c>
      <c r="F99" s="204" t="s">
        <v>195</v>
      </c>
      <c r="G99" s="196" t="s">
        <v>6</v>
      </c>
      <c r="H99" s="205">
        <v>9.2100000000000009</v>
      </c>
    </row>
    <row r="100" spans="1:8" x14ac:dyDescent="0.2">
      <c r="A100" s="186">
        <f t="shared" si="1"/>
        <v>87</v>
      </c>
      <c r="B100" s="202" t="s">
        <v>374</v>
      </c>
      <c r="C100" s="203" t="s">
        <v>359</v>
      </c>
      <c r="D100" s="204" t="s">
        <v>375</v>
      </c>
      <c r="E100" s="195" t="s">
        <v>195</v>
      </c>
      <c r="F100" s="204" t="s">
        <v>367</v>
      </c>
      <c r="G100" s="196" t="s">
        <v>6</v>
      </c>
      <c r="H100" s="205">
        <v>0.46</v>
      </c>
    </row>
    <row r="101" spans="1:8" x14ac:dyDescent="0.2">
      <c r="A101" s="186">
        <f t="shared" si="1"/>
        <v>88</v>
      </c>
      <c r="B101" s="202" t="s">
        <v>376</v>
      </c>
      <c r="C101" s="203" t="s">
        <v>359</v>
      </c>
      <c r="D101" s="204" t="s">
        <v>375</v>
      </c>
      <c r="E101" s="195" t="s">
        <v>195</v>
      </c>
      <c r="F101" s="204" t="s">
        <v>377</v>
      </c>
      <c r="G101" s="196" t="s">
        <v>6</v>
      </c>
      <c r="H101" s="205">
        <v>11.48</v>
      </c>
    </row>
    <row r="102" spans="1:8" ht="15" x14ac:dyDescent="0.2">
      <c r="A102" s="186">
        <f t="shared" si="1"/>
        <v>89</v>
      </c>
      <c r="B102" s="201">
        <v>2</v>
      </c>
      <c r="C102" s="243" t="s">
        <v>378</v>
      </c>
      <c r="D102" s="243"/>
      <c r="E102" s="243"/>
      <c r="F102" s="243"/>
      <c r="G102" s="243"/>
      <c r="H102" s="243"/>
    </row>
    <row r="103" spans="1:8" x14ac:dyDescent="0.2">
      <c r="A103" s="186">
        <f t="shared" si="1"/>
        <v>90</v>
      </c>
      <c r="B103" s="193" t="s">
        <v>204</v>
      </c>
      <c r="C103" s="203" t="s">
        <v>379</v>
      </c>
      <c r="D103" s="204" t="s">
        <v>380</v>
      </c>
      <c r="E103" s="195" t="s">
        <v>195</v>
      </c>
      <c r="F103" s="195" t="s">
        <v>195</v>
      </c>
      <c r="G103" s="197" t="s">
        <v>22</v>
      </c>
      <c r="H103" s="205">
        <v>10</v>
      </c>
    </row>
    <row r="104" spans="1:8" x14ac:dyDescent="0.2">
      <c r="A104" s="186">
        <f t="shared" si="1"/>
        <v>91</v>
      </c>
      <c r="B104" s="193" t="s">
        <v>207</v>
      </c>
      <c r="C104" s="203" t="s">
        <v>379</v>
      </c>
      <c r="D104" s="204" t="s">
        <v>381</v>
      </c>
      <c r="E104" s="195" t="s">
        <v>195</v>
      </c>
      <c r="F104" s="195" t="s">
        <v>195</v>
      </c>
      <c r="G104" s="197" t="s">
        <v>22</v>
      </c>
      <c r="H104" s="205">
        <v>17</v>
      </c>
    </row>
    <row r="105" spans="1:8" x14ac:dyDescent="0.2">
      <c r="A105" s="186">
        <f t="shared" si="1"/>
        <v>92</v>
      </c>
      <c r="B105" s="193" t="s">
        <v>210</v>
      </c>
      <c r="C105" s="203" t="s">
        <v>379</v>
      </c>
      <c r="D105" s="204" t="s">
        <v>381</v>
      </c>
      <c r="E105" s="195" t="s">
        <v>195</v>
      </c>
      <c r="F105" s="204" t="s">
        <v>352</v>
      </c>
      <c r="G105" s="197" t="s">
        <v>22</v>
      </c>
      <c r="H105" s="205">
        <v>13</v>
      </c>
    </row>
    <row r="106" spans="1:8" x14ac:dyDescent="0.2">
      <c r="A106" s="186">
        <f t="shared" si="1"/>
        <v>93</v>
      </c>
      <c r="B106" s="193" t="s">
        <v>212</v>
      </c>
      <c r="C106" s="203" t="s">
        <v>379</v>
      </c>
      <c r="D106" s="204" t="s">
        <v>382</v>
      </c>
      <c r="E106" s="195" t="s">
        <v>195</v>
      </c>
      <c r="F106" s="204" t="s">
        <v>195</v>
      </c>
      <c r="G106" s="197" t="s">
        <v>22</v>
      </c>
      <c r="H106" s="205">
        <v>1</v>
      </c>
    </row>
    <row r="107" spans="1:8" x14ac:dyDescent="0.2">
      <c r="A107" s="186">
        <f t="shared" si="1"/>
        <v>94</v>
      </c>
      <c r="B107" s="193" t="s">
        <v>214</v>
      </c>
      <c r="C107" s="203" t="s">
        <v>379</v>
      </c>
      <c r="D107" s="204" t="s">
        <v>382</v>
      </c>
      <c r="E107" s="195" t="s">
        <v>195</v>
      </c>
      <c r="F107" s="204" t="s">
        <v>352</v>
      </c>
      <c r="G107" s="197" t="s">
        <v>22</v>
      </c>
      <c r="H107" s="205">
        <v>9</v>
      </c>
    </row>
    <row r="108" spans="1:8" x14ac:dyDescent="0.2">
      <c r="A108" s="186">
        <f t="shared" si="1"/>
        <v>95</v>
      </c>
      <c r="B108" s="193" t="s">
        <v>216</v>
      </c>
      <c r="C108" s="203" t="s">
        <v>383</v>
      </c>
      <c r="D108" s="204" t="s">
        <v>384</v>
      </c>
      <c r="E108" s="195" t="s">
        <v>195</v>
      </c>
      <c r="F108" s="204" t="s">
        <v>195</v>
      </c>
      <c r="G108" s="197" t="s">
        <v>22</v>
      </c>
      <c r="H108" s="205">
        <v>1</v>
      </c>
    </row>
    <row r="109" spans="1:8" x14ac:dyDescent="0.2">
      <c r="A109" s="186">
        <f t="shared" si="1"/>
        <v>96</v>
      </c>
      <c r="B109" s="193" t="s">
        <v>218</v>
      </c>
      <c r="C109" s="203" t="s">
        <v>383</v>
      </c>
      <c r="D109" s="204" t="s">
        <v>384</v>
      </c>
      <c r="E109" s="195" t="s">
        <v>195</v>
      </c>
      <c r="F109" s="204" t="s">
        <v>367</v>
      </c>
      <c r="G109" s="197" t="s">
        <v>22</v>
      </c>
      <c r="H109" s="205">
        <v>4</v>
      </c>
    </row>
    <row r="110" spans="1:8" x14ac:dyDescent="0.2">
      <c r="A110" s="186">
        <f t="shared" si="1"/>
        <v>97</v>
      </c>
      <c r="B110" s="193" t="s">
        <v>387</v>
      </c>
      <c r="C110" s="203" t="s">
        <v>385</v>
      </c>
      <c r="D110" s="204" t="s">
        <v>386</v>
      </c>
      <c r="E110" s="195" t="s">
        <v>195</v>
      </c>
      <c r="F110" s="204" t="s">
        <v>367</v>
      </c>
      <c r="G110" s="197" t="s">
        <v>22</v>
      </c>
      <c r="H110" s="205">
        <v>2</v>
      </c>
    </row>
    <row r="111" spans="1:8" x14ac:dyDescent="0.2">
      <c r="A111" s="186">
        <f t="shared" si="1"/>
        <v>98</v>
      </c>
      <c r="B111" s="193" t="s">
        <v>388</v>
      </c>
      <c r="C111" s="203" t="s">
        <v>383</v>
      </c>
      <c r="D111" s="204" t="s">
        <v>386</v>
      </c>
      <c r="E111" s="195" t="s">
        <v>195</v>
      </c>
      <c r="F111" s="204" t="s">
        <v>195</v>
      </c>
      <c r="G111" s="197" t="s">
        <v>22</v>
      </c>
      <c r="H111" s="205">
        <v>1</v>
      </c>
    </row>
    <row r="112" spans="1:8" x14ac:dyDescent="0.2">
      <c r="A112" s="186">
        <f t="shared" si="1"/>
        <v>99</v>
      </c>
      <c r="B112" s="193" t="s">
        <v>807</v>
      </c>
      <c r="C112" s="203" t="s">
        <v>383</v>
      </c>
      <c r="D112" s="204" t="s">
        <v>386</v>
      </c>
      <c r="E112" s="195" t="s">
        <v>195</v>
      </c>
      <c r="F112" s="204" t="s">
        <v>352</v>
      </c>
      <c r="G112" s="197" t="s">
        <v>22</v>
      </c>
      <c r="H112" s="205">
        <v>1</v>
      </c>
    </row>
    <row r="113" spans="1:8" x14ac:dyDescent="0.2">
      <c r="A113" s="186">
        <f t="shared" si="1"/>
        <v>100</v>
      </c>
      <c r="B113" s="193" t="s">
        <v>808</v>
      </c>
      <c r="C113" s="203" t="s">
        <v>383</v>
      </c>
      <c r="D113" s="204" t="s">
        <v>386</v>
      </c>
      <c r="E113" s="195" t="s">
        <v>195</v>
      </c>
      <c r="F113" s="204" t="s">
        <v>367</v>
      </c>
      <c r="G113" s="197" t="s">
        <v>22</v>
      </c>
      <c r="H113" s="205">
        <v>2</v>
      </c>
    </row>
    <row r="114" spans="1:8" x14ac:dyDescent="0.2">
      <c r="A114" s="186">
        <f t="shared" si="1"/>
        <v>101</v>
      </c>
      <c r="B114" s="193" t="s">
        <v>809</v>
      </c>
      <c r="C114" s="203" t="s">
        <v>383</v>
      </c>
      <c r="D114" s="204" t="s">
        <v>389</v>
      </c>
      <c r="E114" s="195" t="s">
        <v>195</v>
      </c>
      <c r="F114" s="195" t="s">
        <v>195</v>
      </c>
      <c r="G114" s="197" t="s">
        <v>22</v>
      </c>
      <c r="H114" s="205">
        <v>1</v>
      </c>
    </row>
    <row r="115" spans="1:8" ht="15" x14ac:dyDescent="0.2">
      <c r="A115" s="186">
        <f t="shared" si="1"/>
        <v>102</v>
      </c>
      <c r="B115" s="206" t="s">
        <v>12</v>
      </c>
      <c r="C115" s="243" t="s">
        <v>390</v>
      </c>
      <c r="D115" s="243"/>
      <c r="E115" s="243"/>
      <c r="F115" s="243"/>
      <c r="G115" s="243"/>
      <c r="H115" s="243"/>
    </row>
    <row r="116" spans="1:8" ht="22.5" x14ac:dyDescent="0.2">
      <c r="A116" s="186">
        <f t="shared" si="1"/>
        <v>103</v>
      </c>
      <c r="B116" s="202" t="s">
        <v>220</v>
      </c>
      <c r="C116" s="203" t="s">
        <v>391</v>
      </c>
      <c r="D116" s="195">
        <v>200</v>
      </c>
      <c r="E116" s="195" t="s">
        <v>195</v>
      </c>
      <c r="F116" s="195" t="s">
        <v>352</v>
      </c>
      <c r="G116" s="197" t="s">
        <v>22</v>
      </c>
      <c r="H116" s="205">
        <v>6</v>
      </c>
    </row>
    <row r="117" spans="1:8" ht="28.5" x14ac:dyDescent="0.2">
      <c r="A117" s="186">
        <f t="shared" si="1"/>
        <v>104</v>
      </c>
      <c r="B117" s="202" t="s">
        <v>223</v>
      </c>
      <c r="C117" s="203" t="s">
        <v>392</v>
      </c>
      <c r="D117" s="195" t="s">
        <v>810</v>
      </c>
      <c r="E117" s="195" t="s">
        <v>195</v>
      </c>
      <c r="F117" s="207" t="s">
        <v>195</v>
      </c>
      <c r="G117" s="197" t="s">
        <v>22</v>
      </c>
      <c r="H117" s="205">
        <v>3</v>
      </c>
    </row>
    <row r="118" spans="1:8" ht="28.5" x14ac:dyDescent="0.2">
      <c r="A118" s="186">
        <f t="shared" si="1"/>
        <v>105</v>
      </c>
      <c r="B118" s="202" t="s">
        <v>225</v>
      </c>
      <c r="C118" s="203" t="s">
        <v>392</v>
      </c>
      <c r="D118" s="195" t="s">
        <v>393</v>
      </c>
      <c r="E118" s="195" t="s">
        <v>195</v>
      </c>
      <c r="F118" s="207" t="s">
        <v>195</v>
      </c>
      <c r="G118" s="197" t="s">
        <v>22</v>
      </c>
      <c r="H118" s="205">
        <v>7</v>
      </c>
    </row>
    <row r="119" spans="1:8" ht="28.5" x14ac:dyDescent="0.2">
      <c r="A119" s="186">
        <f t="shared" si="1"/>
        <v>106</v>
      </c>
      <c r="B119" s="202" t="s">
        <v>227</v>
      </c>
      <c r="C119" s="203" t="s">
        <v>392</v>
      </c>
      <c r="D119" s="195" t="s">
        <v>393</v>
      </c>
      <c r="E119" s="195" t="s">
        <v>195</v>
      </c>
      <c r="F119" s="195" t="s">
        <v>352</v>
      </c>
      <c r="G119" s="197" t="s">
        <v>22</v>
      </c>
      <c r="H119" s="205">
        <v>7</v>
      </c>
    </row>
    <row r="120" spans="1:8" ht="28.5" x14ac:dyDescent="0.2">
      <c r="A120" s="186">
        <f t="shared" si="1"/>
        <v>107</v>
      </c>
      <c r="B120" s="202" t="s">
        <v>229</v>
      </c>
      <c r="C120" s="203" t="s">
        <v>392</v>
      </c>
      <c r="D120" s="195" t="s">
        <v>394</v>
      </c>
      <c r="E120" s="195" t="s">
        <v>195</v>
      </c>
      <c r="F120" s="195" t="s">
        <v>352</v>
      </c>
      <c r="G120" s="197" t="s">
        <v>22</v>
      </c>
      <c r="H120" s="205">
        <v>1</v>
      </c>
    </row>
    <row r="121" spans="1:8" ht="15" customHeight="1" x14ac:dyDescent="0.2">
      <c r="A121" s="186">
        <f t="shared" si="1"/>
        <v>108</v>
      </c>
      <c r="B121" s="202" t="s">
        <v>232</v>
      </c>
      <c r="C121" s="203" t="s">
        <v>392</v>
      </c>
      <c r="D121" s="195" t="s">
        <v>811</v>
      </c>
      <c r="E121" s="195" t="s">
        <v>195</v>
      </c>
      <c r="F121" s="207" t="s">
        <v>352</v>
      </c>
      <c r="G121" s="197" t="s">
        <v>22</v>
      </c>
      <c r="H121" s="205">
        <v>1</v>
      </c>
    </row>
    <row r="122" spans="1:8" ht="28.5" x14ac:dyDescent="0.2">
      <c r="A122" s="186">
        <f t="shared" si="1"/>
        <v>109</v>
      </c>
      <c r="B122" s="202" t="s">
        <v>234</v>
      </c>
      <c r="C122" s="203" t="s">
        <v>392</v>
      </c>
      <c r="D122" s="195" t="s">
        <v>395</v>
      </c>
      <c r="E122" s="195" t="s">
        <v>195</v>
      </c>
      <c r="F122" s="195" t="s">
        <v>195</v>
      </c>
      <c r="G122" s="197" t="s">
        <v>22</v>
      </c>
      <c r="H122" s="205">
        <v>1</v>
      </c>
    </row>
    <row r="123" spans="1:8" ht="28.5" x14ac:dyDescent="0.2">
      <c r="A123" s="186">
        <f t="shared" si="1"/>
        <v>110</v>
      </c>
      <c r="B123" s="202" t="s">
        <v>397</v>
      </c>
      <c r="C123" s="203" t="s">
        <v>392</v>
      </c>
      <c r="D123" s="195" t="s">
        <v>395</v>
      </c>
      <c r="E123" s="195" t="s">
        <v>195</v>
      </c>
      <c r="F123" s="207" t="s">
        <v>352</v>
      </c>
      <c r="G123" s="197" t="s">
        <v>22</v>
      </c>
      <c r="H123" s="205">
        <v>1</v>
      </c>
    </row>
    <row r="124" spans="1:8" ht="28.5" x14ac:dyDescent="0.2">
      <c r="A124" s="186">
        <f t="shared" si="1"/>
        <v>111</v>
      </c>
      <c r="B124" s="202" t="s">
        <v>398</v>
      </c>
      <c r="C124" s="203" t="s">
        <v>392</v>
      </c>
      <c r="D124" s="195" t="s">
        <v>396</v>
      </c>
      <c r="E124" s="195" t="s">
        <v>195</v>
      </c>
      <c r="F124" s="195" t="s">
        <v>195</v>
      </c>
      <c r="G124" s="197" t="s">
        <v>22</v>
      </c>
      <c r="H124" s="205">
        <v>1</v>
      </c>
    </row>
    <row r="125" spans="1:8" ht="28.5" x14ac:dyDescent="0.2">
      <c r="A125" s="186">
        <f t="shared" si="1"/>
        <v>112</v>
      </c>
      <c r="B125" s="202" t="s">
        <v>401</v>
      </c>
      <c r="C125" s="203" t="s">
        <v>392</v>
      </c>
      <c r="D125" s="195" t="s">
        <v>396</v>
      </c>
      <c r="E125" s="195" t="s">
        <v>195</v>
      </c>
      <c r="F125" s="207" t="s">
        <v>352</v>
      </c>
      <c r="G125" s="197" t="s">
        <v>22</v>
      </c>
      <c r="H125" s="205">
        <v>1</v>
      </c>
    </row>
    <row r="126" spans="1:8" ht="28.5" x14ac:dyDescent="0.2">
      <c r="A126" s="186">
        <f t="shared" si="1"/>
        <v>113</v>
      </c>
      <c r="B126" s="202" t="s">
        <v>403</v>
      </c>
      <c r="C126" s="203" t="s">
        <v>399</v>
      </c>
      <c r="D126" s="195" t="s">
        <v>400</v>
      </c>
      <c r="E126" s="195" t="s">
        <v>195</v>
      </c>
      <c r="F126" s="207" t="s">
        <v>195</v>
      </c>
      <c r="G126" s="197" t="s">
        <v>22</v>
      </c>
      <c r="H126" s="205">
        <v>1</v>
      </c>
    </row>
    <row r="127" spans="1:8" ht="28.5" x14ac:dyDescent="0.2">
      <c r="A127" s="186">
        <f t="shared" si="1"/>
        <v>114</v>
      </c>
      <c r="B127" s="202" t="s">
        <v>404</v>
      </c>
      <c r="C127" s="203" t="s">
        <v>399</v>
      </c>
      <c r="D127" s="195" t="s">
        <v>402</v>
      </c>
      <c r="E127" s="195" t="s">
        <v>195</v>
      </c>
      <c r="F127" s="207" t="s">
        <v>195</v>
      </c>
      <c r="G127" s="197" t="s">
        <v>22</v>
      </c>
      <c r="H127" s="205">
        <v>1</v>
      </c>
    </row>
    <row r="128" spans="1:8" ht="28.5" x14ac:dyDescent="0.2">
      <c r="A128" s="186">
        <f t="shared" si="1"/>
        <v>115</v>
      </c>
      <c r="B128" s="202" t="s">
        <v>406</v>
      </c>
      <c r="C128" s="203" t="s">
        <v>399</v>
      </c>
      <c r="D128" s="195" t="s">
        <v>405</v>
      </c>
      <c r="E128" s="195" t="s">
        <v>195</v>
      </c>
      <c r="F128" s="207" t="s">
        <v>195</v>
      </c>
      <c r="G128" s="197" t="s">
        <v>22</v>
      </c>
      <c r="H128" s="205">
        <v>2</v>
      </c>
    </row>
    <row r="129" spans="1:8" ht="28.5" x14ac:dyDescent="0.2">
      <c r="A129" s="186">
        <f t="shared" si="1"/>
        <v>116</v>
      </c>
      <c r="B129" s="202" t="s">
        <v>407</v>
      </c>
      <c r="C129" s="203" t="s">
        <v>399</v>
      </c>
      <c r="D129" s="195" t="s">
        <v>405</v>
      </c>
      <c r="E129" s="195" t="s">
        <v>195</v>
      </c>
      <c r="F129" s="195" t="s">
        <v>352</v>
      </c>
      <c r="G129" s="197" t="s">
        <v>22</v>
      </c>
      <c r="H129" s="205">
        <v>2</v>
      </c>
    </row>
    <row r="130" spans="1:8" ht="28.5" x14ac:dyDescent="0.2">
      <c r="A130" s="186">
        <f t="shared" si="1"/>
        <v>117</v>
      </c>
      <c r="B130" s="202" t="s">
        <v>409</v>
      </c>
      <c r="C130" s="203" t="s">
        <v>399</v>
      </c>
      <c r="D130" s="195" t="s">
        <v>408</v>
      </c>
      <c r="E130" s="195" t="s">
        <v>195</v>
      </c>
      <c r="F130" s="207" t="s">
        <v>195</v>
      </c>
      <c r="G130" s="197" t="s">
        <v>22</v>
      </c>
      <c r="H130" s="205">
        <v>1</v>
      </c>
    </row>
    <row r="131" spans="1:8" ht="28.5" x14ac:dyDescent="0.2">
      <c r="A131" s="186">
        <f t="shared" si="1"/>
        <v>118</v>
      </c>
      <c r="B131" s="202" t="s">
        <v>411</v>
      </c>
      <c r="C131" s="203" t="s">
        <v>399</v>
      </c>
      <c r="D131" s="195" t="s">
        <v>410</v>
      </c>
      <c r="E131" s="195" t="s">
        <v>195</v>
      </c>
      <c r="F131" s="207" t="s">
        <v>195</v>
      </c>
      <c r="G131" s="197" t="s">
        <v>22</v>
      </c>
      <c r="H131" s="205">
        <v>1</v>
      </c>
    </row>
    <row r="132" spans="1:8" ht="28.5" x14ac:dyDescent="0.2">
      <c r="A132" s="186">
        <f t="shared" si="1"/>
        <v>119</v>
      </c>
      <c r="B132" s="202" t="s">
        <v>412</v>
      </c>
      <c r="C132" s="203" t="s">
        <v>399</v>
      </c>
      <c r="D132" s="195" t="s">
        <v>410</v>
      </c>
      <c r="E132" s="195" t="s">
        <v>195</v>
      </c>
      <c r="F132" s="195" t="s">
        <v>352</v>
      </c>
      <c r="G132" s="197" t="s">
        <v>22</v>
      </c>
      <c r="H132" s="205">
        <v>1</v>
      </c>
    </row>
    <row r="133" spans="1:8" x14ac:dyDescent="0.2">
      <c r="A133" s="186">
        <f t="shared" si="1"/>
        <v>120</v>
      </c>
      <c r="B133" s="202" t="s">
        <v>414</v>
      </c>
      <c r="C133" s="203" t="s">
        <v>413</v>
      </c>
      <c r="D133" s="195" t="s">
        <v>381</v>
      </c>
      <c r="E133" s="195" t="s">
        <v>195</v>
      </c>
      <c r="F133" s="207" t="s">
        <v>195</v>
      </c>
      <c r="G133" s="197" t="s">
        <v>22</v>
      </c>
      <c r="H133" s="205">
        <v>7</v>
      </c>
    </row>
    <row r="134" spans="1:8" ht="22.5" x14ac:dyDescent="0.2">
      <c r="A134" s="186">
        <f t="shared" si="1"/>
        <v>121</v>
      </c>
      <c r="B134" s="202" t="s">
        <v>415</v>
      </c>
      <c r="C134" s="203" t="s">
        <v>413</v>
      </c>
      <c r="D134" s="195" t="s">
        <v>381</v>
      </c>
      <c r="E134" s="195" t="s">
        <v>195</v>
      </c>
      <c r="F134" s="195" t="s">
        <v>352</v>
      </c>
      <c r="G134" s="197" t="s">
        <v>22</v>
      </c>
      <c r="H134" s="205">
        <v>7</v>
      </c>
    </row>
    <row r="135" spans="1:8" ht="22.5" x14ac:dyDescent="0.2">
      <c r="A135" s="186">
        <f t="shared" si="1"/>
        <v>122</v>
      </c>
      <c r="B135" s="202" t="s">
        <v>416</v>
      </c>
      <c r="C135" s="203" t="s">
        <v>413</v>
      </c>
      <c r="D135" s="195" t="s">
        <v>382</v>
      </c>
      <c r="E135" s="195" t="s">
        <v>195</v>
      </c>
      <c r="F135" s="195" t="s">
        <v>352</v>
      </c>
      <c r="G135" s="197" t="s">
        <v>22</v>
      </c>
      <c r="H135" s="205">
        <v>1</v>
      </c>
    </row>
    <row r="136" spans="1:8" x14ac:dyDescent="0.2">
      <c r="A136" s="186">
        <f t="shared" si="1"/>
        <v>123</v>
      </c>
      <c r="B136" s="202" t="s">
        <v>419</v>
      </c>
      <c r="C136" s="203" t="s">
        <v>417</v>
      </c>
      <c r="D136" s="195" t="s">
        <v>418</v>
      </c>
      <c r="E136" s="195" t="s">
        <v>195</v>
      </c>
      <c r="F136" s="207" t="s">
        <v>195</v>
      </c>
      <c r="G136" s="197" t="s">
        <v>22</v>
      </c>
      <c r="H136" s="205">
        <v>1</v>
      </c>
    </row>
    <row r="137" spans="1:8" x14ac:dyDescent="0.2">
      <c r="A137" s="186">
        <f t="shared" si="1"/>
        <v>124</v>
      </c>
      <c r="B137" s="202" t="s">
        <v>421</v>
      </c>
      <c r="C137" s="203" t="s">
        <v>417</v>
      </c>
      <c r="D137" s="195" t="s">
        <v>420</v>
      </c>
      <c r="E137" s="195" t="s">
        <v>195</v>
      </c>
      <c r="F137" s="207" t="s">
        <v>195</v>
      </c>
      <c r="G137" s="197" t="s">
        <v>22</v>
      </c>
      <c r="H137" s="205">
        <v>3</v>
      </c>
    </row>
    <row r="138" spans="1:8" x14ac:dyDescent="0.2">
      <c r="A138" s="186">
        <f t="shared" si="1"/>
        <v>125</v>
      </c>
      <c r="B138" s="202" t="s">
        <v>423</v>
      </c>
      <c r="C138" s="203" t="s">
        <v>417</v>
      </c>
      <c r="D138" s="195" t="s">
        <v>422</v>
      </c>
      <c r="E138" s="195" t="s">
        <v>195</v>
      </c>
      <c r="F138" s="207" t="s">
        <v>195</v>
      </c>
      <c r="G138" s="197" t="s">
        <v>22</v>
      </c>
      <c r="H138" s="205">
        <v>7</v>
      </c>
    </row>
    <row r="139" spans="1:8" ht="22.5" x14ac:dyDescent="0.2">
      <c r="A139" s="186">
        <f t="shared" si="1"/>
        <v>126</v>
      </c>
      <c r="B139" s="202" t="s">
        <v>424</v>
      </c>
      <c r="C139" s="203" t="s">
        <v>417</v>
      </c>
      <c r="D139" s="195" t="s">
        <v>422</v>
      </c>
      <c r="E139" s="195" t="s">
        <v>195</v>
      </c>
      <c r="F139" s="195" t="s">
        <v>352</v>
      </c>
      <c r="G139" s="197" t="s">
        <v>22</v>
      </c>
      <c r="H139" s="205">
        <v>6</v>
      </c>
    </row>
    <row r="140" spans="1:8" x14ac:dyDescent="0.2">
      <c r="A140" s="186">
        <f t="shared" si="1"/>
        <v>127</v>
      </c>
      <c r="B140" s="202" t="s">
        <v>426</v>
      </c>
      <c r="C140" s="203" t="s">
        <v>417</v>
      </c>
      <c r="D140" s="195" t="s">
        <v>812</v>
      </c>
      <c r="E140" s="195" t="s">
        <v>195</v>
      </c>
      <c r="F140" s="207" t="s">
        <v>195</v>
      </c>
      <c r="G140" s="197" t="s">
        <v>22</v>
      </c>
      <c r="H140" s="205">
        <v>3</v>
      </c>
    </row>
    <row r="141" spans="1:8" ht="14.45" customHeight="1" x14ac:dyDescent="0.2">
      <c r="A141" s="186">
        <f t="shared" si="1"/>
        <v>128</v>
      </c>
      <c r="B141" s="202" t="s">
        <v>427</v>
      </c>
      <c r="C141" s="203" t="s">
        <v>417</v>
      </c>
      <c r="D141" s="195" t="s">
        <v>812</v>
      </c>
      <c r="E141" s="195" t="s">
        <v>195</v>
      </c>
      <c r="F141" s="207" t="s">
        <v>352</v>
      </c>
      <c r="G141" s="197" t="s">
        <v>22</v>
      </c>
      <c r="H141" s="205">
        <v>1</v>
      </c>
    </row>
    <row r="142" spans="1:8" x14ac:dyDescent="0.2">
      <c r="A142" s="186">
        <f t="shared" si="1"/>
        <v>129</v>
      </c>
      <c r="B142" s="202" t="s">
        <v>429</v>
      </c>
      <c r="C142" s="203" t="s">
        <v>417</v>
      </c>
      <c r="D142" s="195" t="s">
        <v>425</v>
      </c>
      <c r="E142" s="195" t="s">
        <v>195</v>
      </c>
      <c r="F142" s="195" t="s">
        <v>195</v>
      </c>
      <c r="G142" s="197" t="s">
        <v>22</v>
      </c>
      <c r="H142" s="205">
        <v>1</v>
      </c>
    </row>
    <row r="143" spans="1:8" ht="15.6" customHeight="1" x14ac:dyDescent="0.2">
      <c r="A143" s="186">
        <f t="shared" si="1"/>
        <v>130</v>
      </c>
      <c r="B143" s="202" t="s">
        <v>430</v>
      </c>
      <c r="C143" s="203" t="s">
        <v>417</v>
      </c>
      <c r="D143" s="195" t="s">
        <v>425</v>
      </c>
      <c r="E143" s="195" t="s">
        <v>195</v>
      </c>
      <c r="F143" s="207" t="s">
        <v>352</v>
      </c>
      <c r="G143" s="197" t="s">
        <v>22</v>
      </c>
      <c r="H143" s="205">
        <v>1</v>
      </c>
    </row>
    <row r="144" spans="1:8" x14ac:dyDescent="0.2">
      <c r="A144" s="186">
        <f t="shared" ref="A144:A189" si="2">+A143+1</f>
        <v>131</v>
      </c>
      <c r="B144" s="202" t="s">
        <v>432</v>
      </c>
      <c r="C144" s="203" t="s">
        <v>417</v>
      </c>
      <c r="D144" s="195" t="s">
        <v>428</v>
      </c>
      <c r="E144" s="195" t="s">
        <v>195</v>
      </c>
      <c r="F144" s="195" t="s">
        <v>195</v>
      </c>
      <c r="G144" s="197" t="s">
        <v>22</v>
      </c>
      <c r="H144" s="205">
        <v>2</v>
      </c>
    </row>
    <row r="145" spans="1:8" ht="22.5" x14ac:dyDescent="0.2">
      <c r="A145" s="186">
        <f t="shared" si="2"/>
        <v>132</v>
      </c>
      <c r="B145" s="202" t="s">
        <v>433</v>
      </c>
      <c r="C145" s="203" t="s">
        <v>417</v>
      </c>
      <c r="D145" s="195" t="s">
        <v>428</v>
      </c>
      <c r="E145" s="195" t="s">
        <v>195</v>
      </c>
      <c r="F145" s="195" t="s">
        <v>352</v>
      </c>
      <c r="G145" s="197" t="s">
        <v>22</v>
      </c>
      <c r="H145" s="205">
        <v>2</v>
      </c>
    </row>
    <row r="146" spans="1:8" ht="18.600000000000001" customHeight="1" x14ac:dyDescent="0.2">
      <c r="A146" s="186">
        <f t="shared" si="2"/>
        <v>133</v>
      </c>
      <c r="B146" s="202" t="s">
        <v>435</v>
      </c>
      <c r="C146" s="203" t="s">
        <v>431</v>
      </c>
      <c r="D146" s="195" t="s">
        <v>386</v>
      </c>
      <c r="E146" s="195" t="s">
        <v>195</v>
      </c>
      <c r="F146" s="207" t="s">
        <v>367</v>
      </c>
      <c r="G146" s="197" t="s">
        <v>22</v>
      </c>
      <c r="H146" s="205">
        <v>1</v>
      </c>
    </row>
    <row r="147" spans="1:8" ht="22.5" x14ac:dyDescent="0.2">
      <c r="A147" s="186">
        <f t="shared" si="2"/>
        <v>134</v>
      </c>
      <c r="B147" s="202" t="s">
        <v>436</v>
      </c>
      <c r="C147" s="203" t="s">
        <v>431</v>
      </c>
      <c r="D147" s="195" t="s">
        <v>389</v>
      </c>
      <c r="E147" s="195" t="s">
        <v>195</v>
      </c>
      <c r="F147" s="207" t="s">
        <v>195</v>
      </c>
      <c r="G147" s="197" t="s">
        <v>22</v>
      </c>
      <c r="H147" s="205">
        <v>1</v>
      </c>
    </row>
    <row r="148" spans="1:8" x14ac:dyDescent="0.2">
      <c r="A148" s="186">
        <f t="shared" si="2"/>
        <v>135</v>
      </c>
      <c r="B148" s="202" t="s">
        <v>437</v>
      </c>
      <c r="C148" s="203" t="s">
        <v>434</v>
      </c>
      <c r="D148" s="195" t="s">
        <v>360</v>
      </c>
      <c r="E148" s="195" t="s">
        <v>195</v>
      </c>
      <c r="F148" s="195" t="s">
        <v>195</v>
      </c>
      <c r="G148" s="197" t="s">
        <v>22</v>
      </c>
      <c r="H148" s="205">
        <v>6</v>
      </c>
    </row>
    <row r="149" spans="1:8" ht="21" customHeight="1" x14ac:dyDescent="0.2">
      <c r="A149" s="186">
        <f t="shared" si="2"/>
        <v>136</v>
      </c>
      <c r="B149" s="202" t="s">
        <v>440</v>
      </c>
      <c r="C149" s="203" t="s">
        <v>434</v>
      </c>
      <c r="D149" s="195" t="s">
        <v>364</v>
      </c>
      <c r="E149" s="195" t="s">
        <v>195</v>
      </c>
      <c r="F149" s="207" t="s">
        <v>367</v>
      </c>
      <c r="G149" s="197" t="s">
        <v>22</v>
      </c>
      <c r="H149" s="205">
        <v>1</v>
      </c>
    </row>
    <row r="150" spans="1:8" x14ac:dyDescent="0.2">
      <c r="A150" s="186">
        <f t="shared" si="2"/>
        <v>137</v>
      </c>
      <c r="B150" s="202" t="s">
        <v>442</v>
      </c>
      <c r="C150" s="203" t="s">
        <v>434</v>
      </c>
      <c r="D150" s="195" t="s">
        <v>375</v>
      </c>
      <c r="E150" s="195" t="s">
        <v>195</v>
      </c>
      <c r="F150" s="207" t="s">
        <v>195</v>
      </c>
      <c r="G150" s="197" t="s">
        <v>22</v>
      </c>
      <c r="H150" s="205">
        <v>1</v>
      </c>
    </row>
    <row r="151" spans="1:8" ht="28.5" x14ac:dyDescent="0.2">
      <c r="A151" s="186">
        <f t="shared" si="2"/>
        <v>138</v>
      </c>
      <c r="B151" s="202" t="s">
        <v>444</v>
      </c>
      <c r="C151" s="203" t="s">
        <v>438</v>
      </c>
      <c r="D151" s="195" t="s">
        <v>439</v>
      </c>
      <c r="E151" s="195" t="s">
        <v>195</v>
      </c>
      <c r="F151" s="195" t="s">
        <v>195</v>
      </c>
      <c r="G151" s="197" t="s">
        <v>22</v>
      </c>
      <c r="H151" s="205">
        <v>2</v>
      </c>
    </row>
    <row r="152" spans="1:8" ht="28.5" x14ac:dyDescent="0.2">
      <c r="A152" s="186">
        <f t="shared" si="2"/>
        <v>139</v>
      </c>
      <c r="B152" s="202" t="s">
        <v>447</v>
      </c>
      <c r="C152" s="203" t="s">
        <v>438</v>
      </c>
      <c r="D152" s="195" t="s">
        <v>441</v>
      </c>
      <c r="E152" s="195" t="s">
        <v>195</v>
      </c>
      <c r="F152" s="195" t="s">
        <v>367</v>
      </c>
      <c r="G152" s="197" t="s">
        <v>22</v>
      </c>
      <c r="H152" s="205">
        <v>1</v>
      </c>
    </row>
    <row r="153" spans="1:8" ht="28.5" x14ac:dyDescent="0.2">
      <c r="A153" s="186">
        <f t="shared" si="2"/>
        <v>140</v>
      </c>
      <c r="B153" s="202" t="s">
        <v>448</v>
      </c>
      <c r="C153" s="203" t="s">
        <v>438</v>
      </c>
      <c r="D153" s="195" t="s">
        <v>443</v>
      </c>
      <c r="E153" s="195" t="s">
        <v>195</v>
      </c>
      <c r="F153" s="207" t="s">
        <v>367</v>
      </c>
      <c r="G153" s="197" t="s">
        <v>22</v>
      </c>
      <c r="H153" s="205">
        <v>1</v>
      </c>
    </row>
    <row r="154" spans="1:8" ht="33.75" x14ac:dyDescent="0.2">
      <c r="A154" s="186">
        <f t="shared" si="2"/>
        <v>141</v>
      </c>
      <c r="B154" s="202" t="s">
        <v>450</v>
      </c>
      <c r="C154" s="203" t="s">
        <v>445</v>
      </c>
      <c r="D154" s="195" t="s">
        <v>446</v>
      </c>
      <c r="E154" s="195" t="s">
        <v>195</v>
      </c>
      <c r="F154" s="207" t="s">
        <v>195</v>
      </c>
      <c r="G154" s="197" t="s">
        <v>22</v>
      </c>
      <c r="H154" s="205">
        <v>2</v>
      </c>
    </row>
    <row r="155" spans="1:8" ht="33.75" x14ac:dyDescent="0.2">
      <c r="A155" s="186">
        <f t="shared" si="2"/>
        <v>142</v>
      </c>
      <c r="B155" s="202" t="s">
        <v>813</v>
      </c>
      <c r="C155" s="203" t="s">
        <v>445</v>
      </c>
      <c r="D155" s="195" t="s">
        <v>446</v>
      </c>
      <c r="E155" s="195" t="s">
        <v>195</v>
      </c>
      <c r="F155" s="207" t="s">
        <v>352</v>
      </c>
      <c r="G155" s="197" t="s">
        <v>22</v>
      </c>
      <c r="H155" s="205">
        <v>2</v>
      </c>
    </row>
    <row r="156" spans="1:8" ht="33.75" x14ac:dyDescent="0.2">
      <c r="A156" s="186">
        <f t="shared" si="2"/>
        <v>143</v>
      </c>
      <c r="B156" s="202" t="s">
        <v>814</v>
      </c>
      <c r="C156" s="203" t="s">
        <v>445</v>
      </c>
      <c r="D156" s="195" t="s">
        <v>449</v>
      </c>
      <c r="E156" s="195" t="s">
        <v>195</v>
      </c>
      <c r="F156" s="207" t="s">
        <v>195</v>
      </c>
      <c r="G156" s="197" t="s">
        <v>22</v>
      </c>
      <c r="H156" s="205">
        <v>1</v>
      </c>
    </row>
    <row r="157" spans="1:8" ht="15" x14ac:dyDescent="0.2">
      <c r="A157" s="186">
        <f t="shared" si="2"/>
        <v>144</v>
      </c>
      <c r="B157" s="201">
        <v>4</v>
      </c>
      <c r="C157" s="243" t="s">
        <v>451</v>
      </c>
      <c r="D157" s="243"/>
      <c r="E157" s="243"/>
      <c r="F157" s="243"/>
      <c r="G157" s="243"/>
      <c r="H157" s="243"/>
    </row>
    <row r="158" spans="1:8" ht="22.5" x14ac:dyDescent="0.2">
      <c r="A158" s="186">
        <f t="shared" si="2"/>
        <v>145</v>
      </c>
      <c r="B158" s="187" t="s">
        <v>236</v>
      </c>
      <c r="C158" s="178" t="s">
        <v>452</v>
      </c>
      <c r="D158" s="180" t="s">
        <v>195</v>
      </c>
      <c r="E158" s="180" t="s">
        <v>453</v>
      </c>
      <c r="F158" s="180" t="s">
        <v>454</v>
      </c>
      <c r="G158" s="179" t="s">
        <v>9</v>
      </c>
      <c r="H158" s="179">
        <v>1</v>
      </c>
    </row>
    <row r="159" spans="1:8" ht="15" x14ac:dyDescent="0.2">
      <c r="A159" s="186">
        <f t="shared" si="2"/>
        <v>146</v>
      </c>
      <c r="B159" s="201">
        <v>5</v>
      </c>
      <c r="C159" s="243" t="s">
        <v>455</v>
      </c>
      <c r="D159" s="243"/>
      <c r="E159" s="243"/>
      <c r="F159" s="243"/>
      <c r="G159" s="243"/>
      <c r="H159" s="243"/>
    </row>
    <row r="160" spans="1:8" x14ac:dyDescent="0.2">
      <c r="A160" s="186">
        <f t="shared" si="2"/>
        <v>147</v>
      </c>
      <c r="B160" s="187" t="s">
        <v>249</v>
      </c>
      <c r="C160" s="203" t="s">
        <v>456</v>
      </c>
      <c r="D160" s="204" t="s">
        <v>380</v>
      </c>
      <c r="E160" s="204" t="s">
        <v>457</v>
      </c>
      <c r="F160" s="204" t="s">
        <v>815</v>
      </c>
      <c r="G160" s="190" t="s">
        <v>22</v>
      </c>
      <c r="H160" s="205">
        <v>1</v>
      </c>
    </row>
    <row r="161" spans="1:8" x14ac:dyDescent="0.2">
      <c r="A161" s="186">
        <f t="shared" si="2"/>
        <v>148</v>
      </c>
      <c r="B161" s="187" t="s">
        <v>253</v>
      </c>
      <c r="C161" s="203" t="s">
        <v>456</v>
      </c>
      <c r="D161" s="204" t="s">
        <v>381</v>
      </c>
      <c r="E161" s="204" t="s">
        <v>457</v>
      </c>
      <c r="F161" s="204" t="s">
        <v>458</v>
      </c>
      <c r="G161" s="190" t="s">
        <v>22</v>
      </c>
      <c r="H161" s="205">
        <v>14</v>
      </c>
    </row>
    <row r="162" spans="1:8" x14ac:dyDescent="0.2">
      <c r="A162" s="186">
        <f t="shared" si="2"/>
        <v>149</v>
      </c>
      <c r="B162" s="187" t="s">
        <v>255</v>
      </c>
      <c r="C162" s="203" t="s">
        <v>456</v>
      </c>
      <c r="D162" s="204" t="s">
        <v>382</v>
      </c>
      <c r="E162" s="204" t="s">
        <v>457</v>
      </c>
      <c r="F162" s="204" t="s">
        <v>816</v>
      </c>
      <c r="G162" s="190" t="s">
        <v>22</v>
      </c>
      <c r="H162" s="205">
        <v>1</v>
      </c>
    </row>
    <row r="163" spans="1:8" x14ac:dyDescent="0.2">
      <c r="A163" s="186">
        <f t="shared" si="2"/>
        <v>150</v>
      </c>
      <c r="B163" s="187" t="s">
        <v>257</v>
      </c>
      <c r="C163" s="203" t="s">
        <v>459</v>
      </c>
      <c r="D163" s="204" t="s">
        <v>384</v>
      </c>
      <c r="E163" s="204" t="s">
        <v>460</v>
      </c>
      <c r="F163" s="195" t="s">
        <v>461</v>
      </c>
      <c r="G163" s="190" t="s">
        <v>22</v>
      </c>
      <c r="H163" s="205">
        <v>1</v>
      </c>
    </row>
    <row r="164" spans="1:8" x14ac:dyDescent="0.2">
      <c r="A164" s="186">
        <f t="shared" si="2"/>
        <v>151</v>
      </c>
      <c r="B164" s="187" t="s">
        <v>259</v>
      </c>
      <c r="C164" s="203" t="s">
        <v>459</v>
      </c>
      <c r="D164" s="204" t="s">
        <v>386</v>
      </c>
      <c r="E164" s="204" t="s">
        <v>460</v>
      </c>
      <c r="F164" s="195" t="s">
        <v>817</v>
      </c>
      <c r="G164" s="190" t="s">
        <v>22</v>
      </c>
      <c r="H164" s="205">
        <v>1</v>
      </c>
    </row>
    <row r="165" spans="1:8" x14ac:dyDescent="0.2">
      <c r="A165" s="186">
        <f t="shared" si="2"/>
        <v>152</v>
      </c>
      <c r="B165" s="187" t="s">
        <v>261</v>
      </c>
      <c r="C165" s="203" t="s">
        <v>462</v>
      </c>
      <c r="D165" s="204" t="s">
        <v>380</v>
      </c>
      <c r="E165" s="204" t="s">
        <v>457</v>
      </c>
      <c r="F165" s="204" t="s">
        <v>463</v>
      </c>
      <c r="G165" s="190" t="s">
        <v>22</v>
      </c>
      <c r="H165" s="205">
        <v>6</v>
      </c>
    </row>
    <row r="166" spans="1:8" x14ac:dyDescent="0.2">
      <c r="A166" s="186">
        <f t="shared" si="2"/>
        <v>153</v>
      </c>
      <c r="B166" s="187" t="s">
        <v>263</v>
      </c>
      <c r="C166" s="203" t="s">
        <v>462</v>
      </c>
      <c r="D166" s="204" t="s">
        <v>381</v>
      </c>
      <c r="E166" s="204" t="s">
        <v>457</v>
      </c>
      <c r="F166" s="204" t="s">
        <v>464</v>
      </c>
      <c r="G166" s="190" t="s">
        <v>22</v>
      </c>
      <c r="H166" s="205">
        <v>15</v>
      </c>
    </row>
    <row r="167" spans="1:8" x14ac:dyDescent="0.2">
      <c r="A167" s="186">
        <f t="shared" si="2"/>
        <v>154</v>
      </c>
      <c r="B167" s="187" t="s">
        <v>265</v>
      </c>
      <c r="C167" s="203" t="s">
        <v>465</v>
      </c>
      <c r="D167" s="204" t="s">
        <v>381</v>
      </c>
      <c r="E167" s="204" t="s">
        <v>457</v>
      </c>
      <c r="F167" s="204" t="s">
        <v>818</v>
      </c>
      <c r="G167" s="190" t="s">
        <v>22</v>
      </c>
      <c r="H167" s="205">
        <v>4</v>
      </c>
    </row>
    <row r="168" spans="1:8" x14ac:dyDescent="0.2">
      <c r="A168" s="186">
        <f t="shared" si="2"/>
        <v>155</v>
      </c>
      <c r="B168" s="187" t="s">
        <v>819</v>
      </c>
      <c r="C168" s="203" t="s">
        <v>465</v>
      </c>
      <c r="D168" s="204" t="s">
        <v>382</v>
      </c>
      <c r="E168" s="204" t="s">
        <v>460</v>
      </c>
      <c r="F168" s="204" t="s">
        <v>466</v>
      </c>
      <c r="G168" s="190" t="s">
        <v>22</v>
      </c>
      <c r="H168" s="205">
        <v>14</v>
      </c>
    </row>
    <row r="169" spans="1:8" ht="15" x14ac:dyDescent="0.2">
      <c r="A169" s="186">
        <f t="shared" si="2"/>
        <v>156</v>
      </c>
      <c r="B169" s="201">
        <v>6</v>
      </c>
      <c r="C169" s="243" t="s">
        <v>467</v>
      </c>
      <c r="D169" s="243"/>
      <c r="E169" s="243"/>
      <c r="F169" s="243"/>
      <c r="G169" s="243"/>
      <c r="H169" s="243"/>
    </row>
    <row r="170" spans="1:8" x14ac:dyDescent="0.2">
      <c r="A170" s="186">
        <f t="shared" si="2"/>
        <v>157</v>
      </c>
      <c r="B170" s="208" t="s">
        <v>268</v>
      </c>
      <c r="C170" s="203" t="s">
        <v>468</v>
      </c>
      <c r="D170" s="204" t="s">
        <v>373</v>
      </c>
      <c r="E170" s="204" t="s">
        <v>460</v>
      </c>
      <c r="F170" s="195" t="s">
        <v>469</v>
      </c>
      <c r="G170" s="190" t="s">
        <v>22</v>
      </c>
      <c r="H170" s="205">
        <v>2</v>
      </c>
    </row>
    <row r="171" spans="1:8" ht="28.5" x14ac:dyDescent="0.2">
      <c r="A171" s="186">
        <f t="shared" si="2"/>
        <v>158</v>
      </c>
      <c r="B171" s="208" t="s">
        <v>272</v>
      </c>
      <c r="C171" s="203" t="s">
        <v>470</v>
      </c>
      <c r="D171" s="204" t="s">
        <v>360</v>
      </c>
      <c r="E171" s="204" t="s">
        <v>471</v>
      </c>
      <c r="F171" s="195" t="s">
        <v>472</v>
      </c>
      <c r="G171" s="190" t="s">
        <v>22</v>
      </c>
      <c r="H171" s="205">
        <v>7</v>
      </c>
    </row>
    <row r="172" spans="1:8" ht="28.5" x14ac:dyDescent="0.2">
      <c r="A172" s="186">
        <f t="shared" si="2"/>
        <v>159</v>
      </c>
      <c r="B172" s="208" t="s">
        <v>275</v>
      </c>
      <c r="C172" s="203" t="s">
        <v>470</v>
      </c>
      <c r="D172" s="204" t="s">
        <v>362</v>
      </c>
      <c r="E172" s="204" t="s">
        <v>471</v>
      </c>
      <c r="F172" s="195" t="s">
        <v>473</v>
      </c>
      <c r="G172" s="190" t="s">
        <v>22</v>
      </c>
      <c r="H172" s="205">
        <v>1</v>
      </c>
    </row>
    <row r="173" spans="1:8" x14ac:dyDescent="0.2">
      <c r="A173" s="186">
        <f t="shared" si="2"/>
        <v>160</v>
      </c>
      <c r="B173" s="208" t="s">
        <v>277</v>
      </c>
      <c r="C173" s="203" t="s">
        <v>474</v>
      </c>
      <c r="D173" s="204">
        <v>100</v>
      </c>
      <c r="E173" s="204" t="s">
        <v>457</v>
      </c>
      <c r="F173" s="195" t="s">
        <v>475</v>
      </c>
      <c r="G173" s="190" t="s">
        <v>22</v>
      </c>
      <c r="H173" s="205">
        <v>7</v>
      </c>
    </row>
    <row r="174" spans="1:8" x14ac:dyDescent="0.2">
      <c r="A174" s="186">
        <f t="shared" si="2"/>
        <v>161</v>
      </c>
      <c r="B174" s="208" t="s">
        <v>281</v>
      </c>
      <c r="C174" s="203" t="s">
        <v>474</v>
      </c>
      <c r="D174" s="204">
        <v>125</v>
      </c>
      <c r="E174" s="204" t="s">
        <v>457</v>
      </c>
      <c r="F174" s="195" t="s">
        <v>476</v>
      </c>
      <c r="G174" s="190" t="s">
        <v>22</v>
      </c>
      <c r="H174" s="205">
        <v>7</v>
      </c>
    </row>
    <row r="175" spans="1:8" x14ac:dyDescent="0.2">
      <c r="A175" s="186">
        <f t="shared" si="2"/>
        <v>162</v>
      </c>
      <c r="B175" s="208" t="s">
        <v>283</v>
      </c>
      <c r="C175" s="203" t="s">
        <v>477</v>
      </c>
      <c r="D175" s="204">
        <v>125</v>
      </c>
      <c r="E175" s="204" t="s">
        <v>457</v>
      </c>
      <c r="F175" s="195" t="s">
        <v>478</v>
      </c>
      <c r="G175" s="190" t="s">
        <v>22</v>
      </c>
      <c r="H175" s="205">
        <v>7</v>
      </c>
    </row>
    <row r="176" spans="1:8" ht="22.5" x14ac:dyDescent="0.2">
      <c r="A176" s="186">
        <f t="shared" si="2"/>
        <v>163</v>
      </c>
      <c r="B176" s="208" t="s">
        <v>479</v>
      </c>
      <c r="C176" s="203" t="s">
        <v>480</v>
      </c>
      <c r="D176" s="204">
        <v>200</v>
      </c>
      <c r="E176" s="204" t="s">
        <v>453</v>
      </c>
      <c r="F176" s="195" t="s">
        <v>481</v>
      </c>
      <c r="G176" s="190" t="s">
        <v>22</v>
      </c>
      <c r="H176" s="205">
        <v>8</v>
      </c>
    </row>
    <row r="177" spans="1:8" ht="15" x14ac:dyDescent="0.2">
      <c r="A177" s="186">
        <f t="shared" si="2"/>
        <v>164</v>
      </c>
      <c r="B177" s="201">
        <v>7</v>
      </c>
      <c r="C177" s="243" t="s">
        <v>482</v>
      </c>
      <c r="D177" s="243"/>
      <c r="E177" s="243"/>
      <c r="F177" s="243"/>
      <c r="G177" s="243"/>
      <c r="H177" s="243"/>
    </row>
    <row r="178" spans="1:8" ht="21" customHeight="1" x14ac:dyDescent="0.2">
      <c r="A178" s="186">
        <f t="shared" si="2"/>
        <v>165</v>
      </c>
      <c r="B178" s="208" t="s">
        <v>288</v>
      </c>
      <c r="C178" s="203" t="s">
        <v>483</v>
      </c>
      <c r="D178" s="204" t="s">
        <v>386</v>
      </c>
      <c r="E178" s="204" t="s">
        <v>460</v>
      </c>
      <c r="F178" s="195" t="s">
        <v>484</v>
      </c>
      <c r="G178" s="190" t="s">
        <v>22</v>
      </c>
      <c r="H178" s="205">
        <v>2</v>
      </c>
    </row>
    <row r="179" spans="1:8" ht="22.5" x14ac:dyDescent="0.2">
      <c r="A179" s="186">
        <f t="shared" si="2"/>
        <v>166</v>
      </c>
      <c r="B179" s="208" t="s">
        <v>292</v>
      </c>
      <c r="C179" s="203" t="s">
        <v>483</v>
      </c>
      <c r="D179" s="204" t="s">
        <v>485</v>
      </c>
      <c r="E179" s="204" t="s">
        <v>460</v>
      </c>
      <c r="F179" s="195" t="s">
        <v>486</v>
      </c>
      <c r="G179" s="190" t="s">
        <v>22</v>
      </c>
      <c r="H179" s="205">
        <v>4</v>
      </c>
    </row>
    <row r="180" spans="1:8" x14ac:dyDescent="0.2">
      <c r="A180" s="186">
        <f t="shared" si="2"/>
        <v>167</v>
      </c>
      <c r="B180" s="208" t="s">
        <v>294</v>
      </c>
      <c r="C180" s="203" t="s">
        <v>483</v>
      </c>
      <c r="D180" s="204" t="s">
        <v>381</v>
      </c>
      <c r="E180" s="204" t="s">
        <v>460</v>
      </c>
      <c r="F180" s="195" t="s">
        <v>487</v>
      </c>
      <c r="G180" s="190" t="s">
        <v>22</v>
      </c>
      <c r="H180" s="205">
        <v>1</v>
      </c>
    </row>
    <row r="181" spans="1:8" ht="15" x14ac:dyDescent="0.2">
      <c r="A181" s="186">
        <f t="shared" si="2"/>
        <v>168</v>
      </c>
      <c r="B181" s="209" t="s">
        <v>488</v>
      </c>
      <c r="C181" s="252" t="s">
        <v>489</v>
      </c>
      <c r="D181" s="252"/>
      <c r="E181" s="252"/>
      <c r="F181" s="252"/>
      <c r="G181" s="252"/>
      <c r="H181" s="252"/>
    </row>
    <row r="182" spans="1:8" x14ac:dyDescent="0.2">
      <c r="A182" s="186">
        <f t="shared" si="2"/>
        <v>169</v>
      </c>
      <c r="B182" s="208" t="s">
        <v>343</v>
      </c>
      <c r="C182" s="177" t="s">
        <v>490</v>
      </c>
      <c r="D182" s="210" t="s">
        <v>195</v>
      </c>
      <c r="E182" s="204" t="s">
        <v>471</v>
      </c>
      <c r="F182" s="195" t="s">
        <v>491</v>
      </c>
      <c r="G182" s="190" t="s">
        <v>22</v>
      </c>
      <c r="H182" s="205">
        <v>18</v>
      </c>
    </row>
    <row r="183" spans="1:8" x14ac:dyDescent="0.2">
      <c r="A183" s="186">
        <f t="shared" si="2"/>
        <v>170</v>
      </c>
      <c r="B183" s="208" t="s">
        <v>347</v>
      </c>
      <c r="C183" s="177" t="s">
        <v>490</v>
      </c>
      <c r="D183" s="210" t="s">
        <v>195</v>
      </c>
      <c r="E183" s="204" t="s">
        <v>471</v>
      </c>
      <c r="F183" s="195" t="s">
        <v>492</v>
      </c>
      <c r="G183" s="190" t="s">
        <v>22</v>
      </c>
      <c r="H183" s="205">
        <v>13</v>
      </c>
    </row>
    <row r="184" spans="1:8" x14ac:dyDescent="0.2">
      <c r="A184" s="186">
        <f t="shared" si="2"/>
        <v>171</v>
      </c>
      <c r="B184" s="208" t="s">
        <v>493</v>
      </c>
      <c r="C184" s="177" t="s">
        <v>490</v>
      </c>
      <c r="D184" s="210" t="s">
        <v>195</v>
      </c>
      <c r="E184" s="210" t="s">
        <v>460</v>
      </c>
      <c r="F184" s="195" t="s">
        <v>820</v>
      </c>
      <c r="G184" s="190" t="s">
        <v>22</v>
      </c>
      <c r="H184" s="205">
        <v>7</v>
      </c>
    </row>
    <row r="185" spans="1:8" ht="15" x14ac:dyDescent="0.2">
      <c r="A185" s="186">
        <f t="shared" si="2"/>
        <v>172</v>
      </c>
      <c r="B185" s="201">
        <v>9</v>
      </c>
      <c r="C185" s="243" t="s">
        <v>341</v>
      </c>
      <c r="D185" s="243"/>
      <c r="E185" s="243"/>
      <c r="F185" s="243"/>
      <c r="G185" s="243"/>
      <c r="H185" s="243"/>
    </row>
    <row r="186" spans="1:8" x14ac:dyDescent="0.2">
      <c r="A186" s="186">
        <f t="shared" si="2"/>
        <v>173</v>
      </c>
      <c r="B186" s="208" t="s">
        <v>494</v>
      </c>
      <c r="C186" s="177" t="s">
        <v>194</v>
      </c>
      <c r="D186" s="188" t="s">
        <v>195</v>
      </c>
      <c r="E186" s="189" t="s">
        <v>195</v>
      </c>
      <c r="F186" s="189" t="s">
        <v>195</v>
      </c>
      <c r="G186" s="190" t="s">
        <v>9</v>
      </c>
      <c r="H186" s="191">
        <v>1</v>
      </c>
    </row>
    <row r="187" spans="1:8" x14ac:dyDescent="0.2">
      <c r="A187" s="186">
        <f t="shared" si="2"/>
        <v>174</v>
      </c>
      <c r="B187" s="208" t="s">
        <v>495</v>
      </c>
      <c r="C187" s="177" t="s">
        <v>197</v>
      </c>
      <c r="D187" s="188" t="s">
        <v>195</v>
      </c>
      <c r="E187" s="189" t="s">
        <v>195</v>
      </c>
      <c r="F187" s="189" t="s">
        <v>195</v>
      </c>
      <c r="G187" s="190" t="s">
        <v>9</v>
      </c>
      <c r="H187" s="191">
        <v>1</v>
      </c>
    </row>
    <row r="188" spans="1:8" x14ac:dyDescent="0.2">
      <c r="A188" s="186">
        <f t="shared" si="2"/>
        <v>175</v>
      </c>
      <c r="B188" s="208" t="s">
        <v>821</v>
      </c>
      <c r="C188" s="211" t="s">
        <v>822</v>
      </c>
      <c r="D188" s="188" t="s">
        <v>195</v>
      </c>
      <c r="E188" s="189" t="s">
        <v>823</v>
      </c>
      <c r="F188" s="189" t="s">
        <v>195</v>
      </c>
      <c r="G188" s="190" t="s">
        <v>9</v>
      </c>
      <c r="H188" s="191">
        <v>1</v>
      </c>
    </row>
    <row r="189" spans="1:8" x14ac:dyDescent="0.2">
      <c r="A189" s="186">
        <f t="shared" si="2"/>
        <v>176</v>
      </c>
      <c r="B189" s="208" t="s">
        <v>824</v>
      </c>
      <c r="C189" s="212" t="s">
        <v>825</v>
      </c>
      <c r="D189" s="188" t="s">
        <v>195</v>
      </c>
      <c r="E189" s="189" t="s">
        <v>195</v>
      </c>
      <c r="F189" s="189" t="s">
        <v>195</v>
      </c>
      <c r="G189" s="190" t="s">
        <v>9</v>
      </c>
      <c r="H189" s="191">
        <v>1</v>
      </c>
    </row>
  </sheetData>
  <mergeCells count="30">
    <mergeCell ref="A7:H7"/>
    <mergeCell ref="C10:F11"/>
    <mergeCell ref="C181:H181"/>
    <mergeCell ref="C185:H185"/>
    <mergeCell ref="C20:H20"/>
    <mergeCell ref="C27:H27"/>
    <mergeCell ref="C34:H34"/>
    <mergeCell ref="C40:H40"/>
    <mergeCell ref="C49:H49"/>
    <mergeCell ref="C67:H67"/>
    <mergeCell ref="C80:H80"/>
    <mergeCell ref="C71:H71"/>
    <mergeCell ref="C76:H76"/>
    <mergeCell ref="C102:H102"/>
    <mergeCell ref="C115:H115"/>
    <mergeCell ref="C157:H157"/>
    <mergeCell ref="A1:H1"/>
    <mergeCell ref="A2:H2"/>
    <mergeCell ref="A3:H3"/>
    <mergeCell ref="A5:H5"/>
    <mergeCell ref="A6:H6"/>
    <mergeCell ref="C177:H177"/>
    <mergeCell ref="C12:F12"/>
    <mergeCell ref="A10:A11"/>
    <mergeCell ref="B10:B11"/>
    <mergeCell ref="G10:G11"/>
    <mergeCell ref="C56:H56"/>
    <mergeCell ref="H10:H11"/>
    <mergeCell ref="C159:H159"/>
    <mergeCell ref="C169:H169"/>
  </mergeCells>
  <pageMargins left="0.70866141732283472" right="0.70866141732283472" top="0.74803149606299213" bottom="0.74803149606299213" header="0.31496062992125984" footer="0.31496062992125984"/>
  <pageSetup paperSize="9" scale="93" fitToHeight="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DCD67-DEB6-411A-8534-53267B509521}">
  <sheetPr>
    <pageSetUpPr fitToPage="1"/>
  </sheetPr>
  <dimension ref="A1:F100"/>
  <sheetViews>
    <sheetView topLeftCell="A15" zoomScaleNormal="100" workbookViewId="0">
      <selection activeCell="A2" sqref="A2:F2"/>
    </sheetView>
  </sheetViews>
  <sheetFormatPr defaultColWidth="9.140625" defaultRowHeight="15" x14ac:dyDescent="0.25"/>
  <cols>
    <col min="1" max="1" width="11.28515625" style="1" customWidth="1"/>
    <col min="2" max="2" width="6.7109375" style="1" customWidth="1"/>
    <col min="3" max="3" width="55" style="3" customWidth="1"/>
    <col min="4" max="4" width="14.28515625" style="92" customWidth="1"/>
    <col min="5" max="5" width="8.140625" style="2" customWidth="1"/>
    <col min="6" max="6" width="9.5703125" style="1" customWidth="1"/>
    <col min="7" max="245" width="9.140625" style="1"/>
    <col min="246" max="246" width="11.28515625" style="1" customWidth="1"/>
    <col min="247" max="247" width="6.7109375" style="1" customWidth="1"/>
    <col min="248" max="248" width="55" style="1" customWidth="1"/>
    <col min="249" max="249" width="8.140625" style="1" customWidth="1"/>
    <col min="250" max="250" width="9.5703125" style="1" customWidth="1"/>
    <col min="251" max="251" width="6" style="1" customWidth="1"/>
    <col min="252" max="252" width="6.7109375" style="1" customWidth="1"/>
    <col min="253" max="253" width="7.28515625" style="1" customWidth="1"/>
    <col min="254" max="254" width="7.5703125" style="1" customWidth="1"/>
    <col min="255" max="255" width="7.140625" style="1" customWidth="1"/>
    <col min="256" max="256" width="8.28515625" style="1" customWidth="1"/>
    <col min="257" max="257" width="10.28515625" style="1" customWidth="1"/>
    <col min="258" max="258" width="11" style="1" customWidth="1"/>
    <col min="259" max="259" width="10.140625" style="1" customWidth="1"/>
    <col min="260" max="260" width="8.5703125" style="1" customWidth="1"/>
    <col min="261" max="261" width="10.28515625" style="1" customWidth="1"/>
    <col min="262" max="501" width="9.140625" style="1"/>
    <col min="502" max="502" width="11.28515625" style="1" customWidth="1"/>
    <col min="503" max="503" width="6.7109375" style="1" customWidth="1"/>
    <col min="504" max="504" width="55" style="1" customWidth="1"/>
    <col min="505" max="505" width="8.140625" style="1" customWidth="1"/>
    <col min="506" max="506" width="9.5703125" style="1" customWidth="1"/>
    <col min="507" max="507" width="6" style="1" customWidth="1"/>
    <col min="508" max="508" width="6.7109375" style="1" customWidth="1"/>
    <col min="509" max="509" width="7.28515625" style="1" customWidth="1"/>
    <col min="510" max="510" width="7.5703125" style="1" customWidth="1"/>
    <col min="511" max="511" width="7.140625" style="1" customWidth="1"/>
    <col min="512" max="512" width="8.28515625" style="1" customWidth="1"/>
    <col min="513" max="513" width="10.28515625" style="1" customWidth="1"/>
    <col min="514" max="514" width="11" style="1" customWidth="1"/>
    <col min="515" max="515" width="10.140625" style="1" customWidth="1"/>
    <col min="516" max="516" width="8.5703125" style="1" customWidth="1"/>
    <col min="517" max="517" width="10.28515625" style="1" customWidth="1"/>
    <col min="518" max="757" width="9.140625" style="1"/>
    <col min="758" max="758" width="11.28515625" style="1" customWidth="1"/>
    <col min="759" max="759" width="6.7109375" style="1" customWidth="1"/>
    <col min="760" max="760" width="55" style="1" customWidth="1"/>
    <col min="761" max="761" width="8.140625" style="1" customWidth="1"/>
    <col min="762" max="762" width="9.5703125" style="1" customWidth="1"/>
    <col min="763" max="763" width="6" style="1" customWidth="1"/>
    <col min="764" max="764" width="6.7109375" style="1" customWidth="1"/>
    <col min="765" max="765" width="7.28515625" style="1" customWidth="1"/>
    <col min="766" max="766" width="7.5703125" style="1" customWidth="1"/>
    <col min="767" max="767" width="7.140625" style="1" customWidth="1"/>
    <col min="768" max="768" width="8.28515625" style="1" customWidth="1"/>
    <col min="769" max="769" width="10.28515625" style="1" customWidth="1"/>
    <col min="770" max="770" width="11" style="1" customWidth="1"/>
    <col min="771" max="771" width="10.140625" style="1" customWidth="1"/>
    <col min="772" max="772" width="8.5703125" style="1" customWidth="1"/>
    <col min="773" max="773" width="10.28515625" style="1" customWidth="1"/>
    <col min="774" max="1013" width="9.140625" style="1"/>
    <col min="1014" max="1014" width="11.28515625" style="1" customWidth="1"/>
    <col min="1015" max="1015" width="6.7109375" style="1" customWidth="1"/>
    <col min="1016" max="1016" width="55" style="1" customWidth="1"/>
    <col min="1017" max="1017" width="8.140625" style="1" customWidth="1"/>
    <col min="1018" max="1018" width="9.5703125" style="1" customWidth="1"/>
    <col min="1019" max="1019" width="6" style="1" customWidth="1"/>
    <col min="1020" max="1020" width="6.7109375" style="1" customWidth="1"/>
    <col min="1021" max="1021" width="7.28515625" style="1" customWidth="1"/>
    <col min="1022" max="1022" width="7.5703125" style="1" customWidth="1"/>
    <col min="1023" max="1023" width="7.140625" style="1" customWidth="1"/>
    <col min="1024" max="1024" width="8.28515625" style="1" customWidth="1"/>
    <col min="1025" max="1025" width="10.28515625" style="1" customWidth="1"/>
    <col min="1026" max="1026" width="11" style="1" customWidth="1"/>
    <col min="1027" max="1027" width="10.140625" style="1" customWidth="1"/>
    <col min="1028" max="1028" width="8.5703125" style="1" customWidth="1"/>
    <col min="1029" max="1029" width="10.28515625" style="1" customWidth="1"/>
    <col min="1030" max="1269" width="9.140625" style="1"/>
    <col min="1270" max="1270" width="11.28515625" style="1" customWidth="1"/>
    <col min="1271" max="1271" width="6.7109375" style="1" customWidth="1"/>
    <col min="1272" max="1272" width="55" style="1" customWidth="1"/>
    <col min="1273" max="1273" width="8.140625" style="1" customWidth="1"/>
    <col min="1274" max="1274" width="9.5703125" style="1" customWidth="1"/>
    <col min="1275" max="1275" width="6" style="1" customWidth="1"/>
    <col min="1276" max="1276" width="6.7109375" style="1" customWidth="1"/>
    <col min="1277" max="1277" width="7.28515625" style="1" customWidth="1"/>
    <col min="1278" max="1278" width="7.5703125" style="1" customWidth="1"/>
    <col min="1279" max="1279" width="7.140625" style="1" customWidth="1"/>
    <col min="1280" max="1280" width="8.28515625" style="1" customWidth="1"/>
    <col min="1281" max="1281" width="10.28515625" style="1" customWidth="1"/>
    <col min="1282" max="1282" width="11" style="1" customWidth="1"/>
    <col min="1283" max="1283" width="10.140625" style="1" customWidth="1"/>
    <col min="1284" max="1284" width="8.5703125" style="1" customWidth="1"/>
    <col min="1285" max="1285" width="10.28515625" style="1" customWidth="1"/>
    <col min="1286" max="1525" width="9.140625" style="1"/>
    <col min="1526" max="1526" width="11.28515625" style="1" customWidth="1"/>
    <col min="1527" max="1527" width="6.7109375" style="1" customWidth="1"/>
    <col min="1528" max="1528" width="55" style="1" customWidth="1"/>
    <col min="1529" max="1529" width="8.140625" style="1" customWidth="1"/>
    <col min="1530" max="1530" width="9.5703125" style="1" customWidth="1"/>
    <col min="1531" max="1531" width="6" style="1" customWidth="1"/>
    <col min="1532" max="1532" width="6.7109375" style="1" customWidth="1"/>
    <col min="1533" max="1533" width="7.28515625" style="1" customWidth="1"/>
    <col min="1534" max="1534" width="7.5703125" style="1" customWidth="1"/>
    <col min="1535" max="1535" width="7.140625" style="1" customWidth="1"/>
    <col min="1536" max="1536" width="8.28515625" style="1" customWidth="1"/>
    <col min="1537" max="1537" width="10.28515625" style="1" customWidth="1"/>
    <col min="1538" max="1538" width="11" style="1" customWidth="1"/>
    <col min="1539" max="1539" width="10.140625" style="1" customWidth="1"/>
    <col min="1540" max="1540" width="8.5703125" style="1" customWidth="1"/>
    <col min="1541" max="1541" width="10.28515625" style="1" customWidth="1"/>
    <col min="1542" max="1781" width="9.140625" style="1"/>
    <col min="1782" max="1782" width="11.28515625" style="1" customWidth="1"/>
    <col min="1783" max="1783" width="6.7109375" style="1" customWidth="1"/>
    <col min="1784" max="1784" width="55" style="1" customWidth="1"/>
    <col min="1785" max="1785" width="8.140625" style="1" customWidth="1"/>
    <col min="1786" max="1786" width="9.5703125" style="1" customWidth="1"/>
    <col min="1787" max="1787" width="6" style="1" customWidth="1"/>
    <col min="1788" max="1788" width="6.7109375" style="1" customWidth="1"/>
    <col min="1789" max="1789" width="7.28515625" style="1" customWidth="1"/>
    <col min="1790" max="1790" width="7.5703125" style="1" customWidth="1"/>
    <col min="1791" max="1791" width="7.140625" style="1" customWidth="1"/>
    <col min="1792" max="1792" width="8.28515625" style="1" customWidth="1"/>
    <col min="1793" max="1793" width="10.28515625" style="1" customWidth="1"/>
    <col min="1794" max="1794" width="11" style="1" customWidth="1"/>
    <col min="1795" max="1795" width="10.140625" style="1" customWidth="1"/>
    <col min="1796" max="1796" width="8.5703125" style="1" customWidth="1"/>
    <col min="1797" max="1797" width="10.28515625" style="1" customWidth="1"/>
    <col min="1798" max="2037" width="9.140625" style="1"/>
    <col min="2038" max="2038" width="11.28515625" style="1" customWidth="1"/>
    <col min="2039" max="2039" width="6.7109375" style="1" customWidth="1"/>
    <col min="2040" max="2040" width="55" style="1" customWidth="1"/>
    <col min="2041" max="2041" width="8.140625" style="1" customWidth="1"/>
    <col min="2042" max="2042" width="9.5703125" style="1" customWidth="1"/>
    <col min="2043" max="2043" width="6" style="1" customWidth="1"/>
    <col min="2044" max="2044" width="6.7109375" style="1" customWidth="1"/>
    <col min="2045" max="2045" width="7.28515625" style="1" customWidth="1"/>
    <col min="2046" max="2046" width="7.5703125" style="1" customWidth="1"/>
    <col min="2047" max="2047" width="7.140625" style="1" customWidth="1"/>
    <col min="2048" max="2048" width="8.28515625" style="1" customWidth="1"/>
    <col min="2049" max="2049" width="10.28515625" style="1" customWidth="1"/>
    <col min="2050" max="2050" width="11" style="1" customWidth="1"/>
    <col min="2051" max="2051" width="10.140625" style="1" customWidth="1"/>
    <col min="2052" max="2052" width="8.5703125" style="1" customWidth="1"/>
    <col min="2053" max="2053" width="10.28515625" style="1" customWidth="1"/>
    <col min="2054" max="2293" width="9.140625" style="1"/>
    <col min="2294" max="2294" width="11.28515625" style="1" customWidth="1"/>
    <col min="2295" max="2295" width="6.7109375" style="1" customWidth="1"/>
    <col min="2296" max="2296" width="55" style="1" customWidth="1"/>
    <col min="2297" max="2297" width="8.140625" style="1" customWidth="1"/>
    <col min="2298" max="2298" width="9.5703125" style="1" customWidth="1"/>
    <col min="2299" max="2299" width="6" style="1" customWidth="1"/>
    <col min="2300" max="2300" width="6.7109375" style="1" customWidth="1"/>
    <col min="2301" max="2301" width="7.28515625" style="1" customWidth="1"/>
    <col min="2302" max="2302" width="7.5703125" style="1" customWidth="1"/>
    <col min="2303" max="2303" width="7.140625" style="1" customWidth="1"/>
    <col min="2304" max="2304" width="8.28515625" style="1" customWidth="1"/>
    <col min="2305" max="2305" width="10.28515625" style="1" customWidth="1"/>
    <col min="2306" max="2306" width="11" style="1" customWidth="1"/>
    <col min="2307" max="2307" width="10.140625" style="1" customWidth="1"/>
    <col min="2308" max="2308" width="8.5703125" style="1" customWidth="1"/>
    <col min="2309" max="2309" width="10.28515625" style="1" customWidth="1"/>
    <col min="2310" max="2549" width="9.140625" style="1"/>
    <col min="2550" max="2550" width="11.28515625" style="1" customWidth="1"/>
    <col min="2551" max="2551" width="6.7109375" style="1" customWidth="1"/>
    <col min="2552" max="2552" width="55" style="1" customWidth="1"/>
    <col min="2553" max="2553" width="8.140625" style="1" customWidth="1"/>
    <col min="2554" max="2554" width="9.5703125" style="1" customWidth="1"/>
    <col min="2555" max="2555" width="6" style="1" customWidth="1"/>
    <col min="2556" max="2556" width="6.7109375" style="1" customWidth="1"/>
    <col min="2557" max="2557" width="7.28515625" style="1" customWidth="1"/>
    <col min="2558" max="2558" width="7.5703125" style="1" customWidth="1"/>
    <col min="2559" max="2559" width="7.140625" style="1" customWidth="1"/>
    <col min="2560" max="2560" width="8.28515625" style="1" customWidth="1"/>
    <col min="2561" max="2561" width="10.28515625" style="1" customWidth="1"/>
    <col min="2562" max="2562" width="11" style="1" customWidth="1"/>
    <col min="2563" max="2563" width="10.140625" style="1" customWidth="1"/>
    <col min="2564" max="2564" width="8.5703125" style="1" customWidth="1"/>
    <col min="2565" max="2565" width="10.28515625" style="1" customWidth="1"/>
    <col min="2566" max="2805" width="9.140625" style="1"/>
    <col min="2806" max="2806" width="11.28515625" style="1" customWidth="1"/>
    <col min="2807" max="2807" width="6.7109375" style="1" customWidth="1"/>
    <col min="2808" max="2808" width="55" style="1" customWidth="1"/>
    <col min="2809" max="2809" width="8.140625" style="1" customWidth="1"/>
    <col min="2810" max="2810" width="9.5703125" style="1" customWidth="1"/>
    <col min="2811" max="2811" width="6" style="1" customWidth="1"/>
    <col min="2812" max="2812" width="6.7109375" style="1" customWidth="1"/>
    <col min="2813" max="2813" width="7.28515625" style="1" customWidth="1"/>
    <col min="2814" max="2814" width="7.5703125" style="1" customWidth="1"/>
    <col min="2815" max="2815" width="7.140625" style="1" customWidth="1"/>
    <col min="2816" max="2816" width="8.28515625" style="1" customWidth="1"/>
    <col min="2817" max="2817" width="10.28515625" style="1" customWidth="1"/>
    <col min="2818" max="2818" width="11" style="1" customWidth="1"/>
    <col min="2819" max="2819" width="10.140625" style="1" customWidth="1"/>
    <col min="2820" max="2820" width="8.5703125" style="1" customWidth="1"/>
    <col min="2821" max="2821" width="10.28515625" style="1" customWidth="1"/>
    <col min="2822" max="3061" width="9.140625" style="1"/>
    <col min="3062" max="3062" width="11.28515625" style="1" customWidth="1"/>
    <col min="3063" max="3063" width="6.7109375" style="1" customWidth="1"/>
    <col min="3064" max="3064" width="55" style="1" customWidth="1"/>
    <col min="3065" max="3065" width="8.140625" style="1" customWidth="1"/>
    <col min="3066" max="3066" width="9.5703125" style="1" customWidth="1"/>
    <col min="3067" max="3067" width="6" style="1" customWidth="1"/>
    <col min="3068" max="3068" width="6.7109375" style="1" customWidth="1"/>
    <col min="3069" max="3069" width="7.28515625" style="1" customWidth="1"/>
    <col min="3070" max="3070" width="7.5703125" style="1" customWidth="1"/>
    <col min="3071" max="3071" width="7.140625" style="1" customWidth="1"/>
    <col min="3072" max="3072" width="8.28515625" style="1" customWidth="1"/>
    <col min="3073" max="3073" width="10.28515625" style="1" customWidth="1"/>
    <col min="3074" max="3074" width="11" style="1" customWidth="1"/>
    <col min="3075" max="3075" width="10.140625" style="1" customWidth="1"/>
    <col min="3076" max="3076" width="8.5703125" style="1" customWidth="1"/>
    <col min="3077" max="3077" width="10.28515625" style="1" customWidth="1"/>
    <col min="3078" max="3317" width="9.140625" style="1"/>
    <col min="3318" max="3318" width="11.28515625" style="1" customWidth="1"/>
    <col min="3319" max="3319" width="6.7109375" style="1" customWidth="1"/>
    <col min="3320" max="3320" width="55" style="1" customWidth="1"/>
    <col min="3321" max="3321" width="8.140625" style="1" customWidth="1"/>
    <col min="3322" max="3322" width="9.5703125" style="1" customWidth="1"/>
    <col min="3323" max="3323" width="6" style="1" customWidth="1"/>
    <col min="3324" max="3324" width="6.7109375" style="1" customWidth="1"/>
    <col min="3325" max="3325" width="7.28515625" style="1" customWidth="1"/>
    <col min="3326" max="3326" width="7.5703125" style="1" customWidth="1"/>
    <col min="3327" max="3327" width="7.140625" style="1" customWidth="1"/>
    <col min="3328" max="3328" width="8.28515625" style="1" customWidth="1"/>
    <col min="3329" max="3329" width="10.28515625" style="1" customWidth="1"/>
    <col min="3330" max="3330" width="11" style="1" customWidth="1"/>
    <col min="3331" max="3331" width="10.140625" style="1" customWidth="1"/>
    <col min="3332" max="3332" width="8.5703125" style="1" customWidth="1"/>
    <col min="3333" max="3333" width="10.28515625" style="1" customWidth="1"/>
    <col min="3334" max="3573" width="9.140625" style="1"/>
    <col min="3574" max="3574" width="11.28515625" style="1" customWidth="1"/>
    <col min="3575" max="3575" width="6.7109375" style="1" customWidth="1"/>
    <col min="3576" max="3576" width="55" style="1" customWidth="1"/>
    <col min="3577" max="3577" width="8.140625" style="1" customWidth="1"/>
    <col min="3578" max="3578" width="9.5703125" style="1" customWidth="1"/>
    <col min="3579" max="3579" width="6" style="1" customWidth="1"/>
    <col min="3580" max="3580" width="6.7109375" style="1" customWidth="1"/>
    <col min="3581" max="3581" width="7.28515625" style="1" customWidth="1"/>
    <col min="3582" max="3582" width="7.5703125" style="1" customWidth="1"/>
    <col min="3583" max="3583" width="7.140625" style="1" customWidth="1"/>
    <col min="3584" max="3584" width="8.28515625" style="1" customWidth="1"/>
    <col min="3585" max="3585" width="10.28515625" style="1" customWidth="1"/>
    <col min="3586" max="3586" width="11" style="1" customWidth="1"/>
    <col min="3587" max="3587" width="10.140625" style="1" customWidth="1"/>
    <col min="3588" max="3588" width="8.5703125" style="1" customWidth="1"/>
    <col min="3589" max="3589" width="10.28515625" style="1" customWidth="1"/>
    <col min="3590" max="3829" width="9.140625" style="1"/>
    <col min="3830" max="3830" width="11.28515625" style="1" customWidth="1"/>
    <col min="3831" max="3831" width="6.7109375" style="1" customWidth="1"/>
    <col min="3832" max="3832" width="55" style="1" customWidth="1"/>
    <col min="3833" max="3833" width="8.140625" style="1" customWidth="1"/>
    <col min="3834" max="3834" width="9.5703125" style="1" customWidth="1"/>
    <col min="3835" max="3835" width="6" style="1" customWidth="1"/>
    <col min="3836" max="3836" width="6.7109375" style="1" customWidth="1"/>
    <col min="3837" max="3837" width="7.28515625" style="1" customWidth="1"/>
    <col min="3838" max="3838" width="7.5703125" style="1" customWidth="1"/>
    <col min="3839" max="3839" width="7.140625" style="1" customWidth="1"/>
    <col min="3840" max="3840" width="8.28515625" style="1" customWidth="1"/>
    <col min="3841" max="3841" width="10.28515625" style="1" customWidth="1"/>
    <col min="3842" max="3842" width="11" style="1" customWidth="1"/>
    <col min="3843" max="3843" width="10.140625" style="1" customWidth="1"/>
    <col min="3844" max="3844" width="8.5703125" style="1" customWidth="1"/>
    <col min="3845" max="3845" width="10.28515625" style="1" customWidth="1"/>
    <col min="3846" max="4085" width="9.140625" style="1"/>
    <col min="4086" max="4086" width="11.28515625" style="1" customWidth="1"/>
    <col min="4087" max="4087" width="6.7109375" style="1" customWidth="1"/>
    <col min="4088" max="4088" width="55" style="1" customWidth="1"/>
    <col min="4089" max="4089" width="8.140625" style="1" customWidth="1"/>
    <col min="4090" max="4090" width="9.5703125" style="1" customWidth="1"/>
    <col min="4091" max="4091" width="6" style="1" customWidth="1"/>
    <col min="4092" max="4092" width="6.7109375" style="1" customWidth="1"/>
    <col min="4093" max="4093" width="7.28515625" style="1" customWidth="1"/>
    <col min="4094" max="4094" width="7.5703125" style="1" customWidth="1"/>
    <col min="4095" max="4095" width="7.140625" style="1" customWidth="1"/>
    <col min="4096" max="4096" width="8.28515625" style="1" customWidth="1"/>
    <col min="4097" max="4097" width="10.28515625" style="1" customWidth="1"/>
    <col min="4098" max="4098" width="11" style="1" customWidth="1"/>
    <col min="4099" max="4099" width="10.140625" style="1" customWidth="1"/>
    <col min="4100" max="4100" width="8.5703125" style="1" customWidth="1"/>
    <col min="4101" max="4101" width="10.28515625" style="1" customWidth="1"/>
    <col min="4102" max="4341" width="9.140625" style="1"/>
    <col min="4342" max="4342" width="11.28515625" style="1" customWidth="1"/>
    <col min="4343" max="4343" width="6.7109375" style="1" customWidth="1"/>
    <col min="4344" max="4344" width="55" style="1" customWidth="1"/>
    <col min="4345" max="4345" width="8.140625" style="1" customWidth="1"/>
    <col min="4346" max="4346" width="9.5703125" style="1" customWidth="1"/>
    <col min="4347" max="4347" width="6" style="1" customWidth="1"/>
    <col min="4348" max="4348" width="6.7109375" style="1" customWidth="1"/>
    <col min="4349" max="4349" width="7.28515625" style="1" customWidth="1"/>
    <col min="4350" max="4350" width="7.5703125" style="1" customWidth="1"/>
    <col min="4351" max="4351" width="7.140625" style="1" customWidth="1"/>
    <col min="4352" max="4352" width="8.28515625" style="1" customWidth="1"/>
    <col min="4353" max="4353" width="10.28515625" style="1" customWidth="1"/>
    <col min="4354" max="4354" width="11" style="1" customWidth="1"/>
    <col min="4355" max="4355" width="10.140625" style="1" customWidth="1"/>
    <col min="4356" max="4356" width="8.5703125" style="1" customWidth="1"/>
    <col min="4357" max="4357" width="10.28515625" style="1" customWidth="1"/>
    <col min="4358" max="4597" width="9.140625" style="1"/>
    <col min="4598" max="4598" width="11.28515625" style="1" customWidth="1"/>
    <col min="4599" max="4599" width="6.7109375" style="1" customWidth="1"/>
    <col min="4600" max="4600" width="55" style="1" customWidth="1"/>
    <col min="4601" max="4601" width="8.140625" style="1" customWidth="1"/>
    <col min="4602" max="4602" width="9.5703125" style="1" customWidth="1"/>
    <col min="4603" max="4603" width="6" style="1" customWidth="1"/>
    <col min="4604" max="4604" width="6.7109375" style="1" customWidth="1"/>
    <col min="4605" max="4605" width="7.28515625" style="1" customWidth="1"/>
    <col min="4606" max="4606" width="7.5703125" style="1" customWidth="1"/>
    <col min="4607" max="4607" width="7.140625" style="1" customWidth="1"/>
    <col min="4608" max="4608" width="8.28515625" style="1" customWidth="1"/>
    <col min="4609" max="4609" width="10.28515625" style="1" customWidth="1"/>
    <col min="4610" max="4610" width="11" style="1" customWidth="1"/>
    <col min="4611" max="4611" width="10.140625" style="1" customWidth="1"/>
    <col min="4612" max="4612" width="8.5703125" style="1" customWidth="1"/>
    <col min="4613" max="4613" width="10.28515625" style="1" customWidth="1"/>
    <col min="4614" max="4853" width="9.140625" style="1"/>
    <col min="4854" max="4854" width="11.28515625" style="1" customWidth="1"/>
    <col min="4855" max="4855" width="6.7109375" style="1" customWidth="1"/>
    <col min="4856" max="4856" width="55" style="1" customWidth="1"/>
    <col min="4857" max="4857" width="8.140625" style="1" customWidth="1"/>
    <col min="4858" max="4858" width="9.5703125" style="1" customWidth="1"/>
    <col min="4859" max="4859" width="6" style="1" customWidth="1"/>
    <col min="4860" max="4860" width="6.7109375" style="1" customWidth="1"/>
    <col min="4861" max="4861" width="7.28515625" style="1" customWidth="1"/>
    <col min="4862" max="4862" width="7.5703125" style="1" customWidth="1"/>
    <col min="4863" max="4863" width="7.140625" style="1" customWidth="1"/>
    <col min="4864" max="4864" width="8.28515625" style="1" customWidth="1"/>
    <col min="4865" max="4865" width="10.28515625" style="1" customWidth="1"/>
    <col min="4866" max="4866" width="11" style="1" customWidth="1"/>
    <col min="4867" max="4867" width="10.140625" style="1" customWidth="1"/>
    <col min="4868" max="4868" width="8.5703125" style="1" customWidth="1"/>
    <col min="4869" max="4869" width="10.28515625" style="1" customWidth="1"/>
    <col min="4870" max="5109" width="9.140625" style="1"/>
    <col min="5110" max="5110" width="11.28515625" style="1" customWidth="1"/>
    <col min="5111" max="5111" width="6.7109375" style="1" customWidth="1"/>
    <col min="5112" max="5112" width="55" style="1" customWidth="1"/>
    <col min="5113" max="5113" width="8.140625" style="1" customWidth="1"/>
    <col min="5114" max="5114" width="9.5703125" style="1" customWidth="1"/>
    <col min="5115" max="5115" width="6" style="1" customWidth="1"/>
    <col min="5116" max="5116" width="6.7109375" style="1" customWidth="1"/>
    <col min="5117" max="5117" width="7.28515625" style="1" customWidth="1"/>
    <col min="5118" max="5118" width="7.5703125" style="1" customWidth="1"/>
    <col min="5119" max="5119" width="7.140625" style="1" customWidth="1"/>
    <col min="5120" max="5120" width="8.28515625" style="1" customWidth="1"/>
    <col min="5121" max="5121" width="10.28515625" style="1" customWidth="1"/>
    <col min="5122" max="5122" width="11" style="1" customWidth="1"/>
    <col min="5123" max="5123" width="10.140625" style="1" customWidth="1"/>
    <col min="5124" max="5124" width="8.5703125" style="1" customWidth="1"/>
    <col min="5125" max="5125" width="10.28515625" style="1" customWidth="1"/>
    <col min="5126" max="5365" width="9.140625" style="1"/>
    <col min="5366" max="5366" width="11.28515625" style="1" customWidth="1"/>
    <col min="5367" max="5367" width="6.7109375" style="1" customWidth="1"/>
    <col min="5368" max="5368" width="55" style="1" customWidth="1"/>
    <col min="5369" max="5369" width="8.140625" style="1" customWidth="1"/>
    <col min="5370" max="5370" width="9.5703125" style="1" customWidth="1"/>
    <col min="5371" max="5371" width="6" style="1" customWidth="1"/>
    <col min="5372" max="5372" width="6.7109375" style="1" customWidth="1"/>
    <col min="5373" max="5373" width="7.28515625" style="1" customWidth="1"/>
    <col min="5374" max="5374" width="7.5703125" style="1" customWidth="1"/>
    <col min="5375" max="5375" width="7.140625" style="1" customWidth="1"/>
    <col min="5376" max="5376" width="8.28515625" style="1" customWidth="1"/>
    <col min="5377" max="5377" width="10.28515625" style="1" customWidth="1"/>
    <col min="5378" max="5378" width="11" style="1" customWidth="1"/>
    <col min="5379" max="5379" width="10.140625" style="1" customWidth="1"/>
    <col min="5380" max="5380" width="8.5703125" style="1" customWidth="1"/>
    <col min="5381" max="5381" width="10.28515625" style="1" customWidth="1"/>
    <col min="5382" max="5621" width="9.140625" style="1"/>
    <col min="5622" max="5622" width="11.28515625" style="1" customWidth="1"/>
    <col min="5623" max="5623" width="6.7109375" style="1" customWidth="1"/>
    <col min="5624" max="5624" width="55" style="1" customWidth="1"/>
    <col min="5625" max="5625" width="8.140625" style="1" customWidth="1"/>
    <col min="5626" max="5626" width="9.5703125" style="1" customWidth="1"/>
    <col min="5627" max="5627" width="6" style="1" customWidth="1"/>
    <col min="5628" max="5628" width="6.7109375" style="1" customWidth="1"/>
    <col min="5629" max="5629" width="7.28515625" style="1" customWidth="1"/>
    <col min="5630" max="5630" width="7.5703125" style="1" customWidth="1"/>
    <col min="5631" max="5631" width="7.140625" style="1" customWidth="1"/>
    <col min="5632" max="5632" width="8.28515625" style="1" customWidth="1"/>
    <col min="5633" max="5633" width="10.28515625" style="1" customWidth="1"/>
    <col min="5634" max="5634" width="11" style="1" customWidth="1"/>
    <col min="5635" max="5635" width="10.140625" style="1" customWidth="1"/>
    <col min="5636" max="5636" width="8.5703125" style="1" customWidth="1"/>
    <col min="5637" max="5637" width="10.28515625" style="1" customWidth="1"/>
    <col min="5638" max="5877" width="9.140625" style="1"/>
    <col min="5878" max="5878" width="11.28515625" style="1" customWidth="1"/>
    <col min="5879" max="5879" width="6.7109375" style="1" customWidth="1"/>
    <col min="5880" max="5880" width="55" style="1" customWidth="1"/>
    <col min="5881" max="5881" width="8.140625" style="1" customWidth="1"/>
    <col min="5882" max="5882" width="9.5703125" style="1" customWidth="1"/>
    <col min="5883" max="5883" width="6" style="1" customWidth="1"/>
    <col min="5884" max="5884" width="6.7109375" style="1" customWidth="1"/>
    <col min="5885" max="5885" width="7.28515625" style="1" customWidth="1"/>
    <col min="5886" max="5886" width="7.5703125" style="1" customWidth="1"/>
    <col min="5887" max="5887" width="7.140625" style="1" customWidth="1"/>
    <col min="5888" max="5888" width="8.28515625" style="1" customWidth="1"/>
    <col min="5889" max="5889" width="10.28515625" style="1" customWidth="1"/>
    <col min="5890" max="5890" width="11" style="1" customWidth="1"/>
    <col min="5891" max="5891" width="10.140625" style="1" customWidth="1"/>
    <col min="5892" max="5892" width="8.5703125" style="1" customWidth="1"/>
    <col min="5893" max="5893" width="10.28515625" style="1" customWidth="1"/>
    <col min="5894" max="6133" width="9.140625" style="1"/>
    <col min="6134" max="6134" width="11.28515625" style="1" customWidth="1"/>
    <col min="6135" max="6135" width="6.7109375" style="1" customWidth="1"/>
    <col min="6136" max="6136" width="55" style="1" customWidth="1"/>
    <col min="6137" max="6137" width="8.140625" style="1" customWidth="1"/>
    <col min="6138" max="6138" width="9.5703125" style="1" customWidth="1"/>
    <col min="6139" max="6139" width="6" style="1" customWidth="1"/>
    <col min="6140" max="6140" width="6.7109375" style="1" customWidth="1"/>
    <col min="6141" max="6141" width="7.28515625" style="1" customWidth="1"/>
    <col min="6142" max="6142" width="7.5703125" style="1" customWidth="1"/>
    <col min="6143" max="6143" width="7.140625" style="1" customWidth="1"/>
    <col min="6144" max="6144" width="8.28515625" style="1" customWidth="1"/>
    <col min="6145" max="6145" width="10.28515625" style="1" customWidth="1"/>
    <col min="6146" max="6146" width="11" style="1" customWidth="1"/>
    <col min="6147" max="6147" width="10.140625" style="1" customWidth="1"/>
    <col min="6148" max="6148" width="8.5703125" style="1" customWidth="1"/>
    <col min="6149" max="6149" width="10.28515625" style="1" customWidth="1"/>
    <col min="6150" max="6389" width="9.140625" style="1"/>
    <col min="6390" max="6390" width="11.28515625" style="1" customWidth="1"/>
    <col min="6391" max="6391" width="6.7109375" style="1" customWidth="1"/>
    <col min="6392" max="6392" width="55" style="1" customWidth="1"/>
    <col min="6393" max="6393" width="8.140625" style="1" customWidth="1"/>
    <col min="6394" max="6394" width="9.5703125" style="1" customWidth="1"/>
    <col min="6395" max="6395" width="6" style="1" customWidth="1"/>
    <col min="6396" max="6396" width="6.7109375" style="1" customWidth="1"/>
    <col min="6397" max="6397" width="7.28515625" style="1" customWidth="1"/>
    <col min="6398" max="6398" width="7.5703125" style="1" customWidth="1"/>
    <col min="6399" max="6399" width="7.140625" style="1" customWidth="1"/>
    <col min="6400" max="6400" width="8.28515625" style="1" customWidth="1"/>
    <col min="6401" max="6401" width="10.28515625" style="1" customWidth="1"/>
    <col min="6402" max="6402" width="11" style="1" customWidth="1"/>
    <col min="6403" max="6403" width="10.140625" style="1" customWidth="1"/>
    <col min="6404" max="6404" width="8.5703125" style="1" customWidth="1"/>
    <col min="6405" max="6405" width="10.28515625" style="1" customWidth="1"/>
    <col min="6406" max="6645" width="9.140625" style="1"/>
    <col min="6646" max="6646" width="11.28515625" style="1" customWidth="1"/>
    <col min="6647" max="6647" width="6.7109375" style="1" customWidth="1"/>
    <col min="6648" max="6648" width="55" style="1" customWidth="1"/>
    <col min="6649" max="6649" width="8.140625" style="1" customWidth="1"/>
    <col min="6650" max="6650" width="9.5703125" style="1" customWidth="1"/>
    <col min="6651" max="6651" width="6" style="1" customWidth="1"/>
    <col min="6652" max="6652" width="6.7109375" style="1" customWidth="1"/>
    <col min="6653" max="6653" width="7.28515625" style="1" customWidth="1"/>
    <col min="6654" max="6654" width="7.5703125" style="1" customWidth="1"/>
    <col min="6655" max="6655" width="7.140625" style="1" customWidth="1"/>
    <col min="6656" max="6656" width="8.28515625" style="1" customWidth="1"/>
    <col min="6657" max="6657" width="10.28515625" style="1" customWidth="1"/>
    <col min="6658" max="6658" width="11" style="1" customWidth="1"/>
    <col min="6659" max="6659" width="10.140625" style="1" customWidth="1"/>
    <col min="6660" max="6660" width="8.5703125" style="1" customWidth="1"/>
    <col min="6661" max="6661" width="10.28515625" style="1" customWidth="1"/>
    <col min="6662" max="6901" width="9.140625" style="1"/>
    <col min="6902" max="6902" width="11.28515625" style="1" customWidth="1"/>
    <col min="6903" max="6903" width="6.7109375" style="1" customWidth="1"/>
    <col min="6904" max="6904" width="55" style="1" customWidth="1"/>
    <col min="6905" max="6905" width="8.140625" style="1" customWidth="1"/>
    <col min="6906" max="6906" width="9.5703125" style="1" customWidth="1"/>
    <col min="6907" max="6907" width="6" style="1" customWidth="1"/>
    <col min="6908" max="6908" width="6.7109375" style="1" customWidth="1"/>
    <col min="6909" max="6909" width="7.28515625" style="1" customWidth="1"/>
    <col min="6910" max="6910" width="7.5703125" style="1" customWidth="1"/>
    <col min="6911" max="6911" width="7.140625" style="1" customWidth="1"/>
    <col min="6912" max="6912" width="8.28515625" style="1" customWidth="1"/>
    <col min="6913" max="6913" width="10.28515625" style="1" customWidth="1"/>
    <col min="6914" max="6914" width="11" style="1" customWidth="1"/>
    <col min="6915" max="6915" width="10.140625" style="1" customWidth="1"/>
    <col min="6916" max="6916" width="8.5703125" style="1" customWidth="1"/>
    <col min="6917" max="6917" width="10.28515625" style="1" customWidth="1"/>
    <col min="6918" max="7157" width="9.140625" style="1"/>
    <col min="7158" max="7158" width="11.28515625" style="1" customWidth="1"/>
    <col min="7159" max="7159" width="6.7109375" style="1" customWidth="1"/>
    <col min="7160" max="7160" width="55" style="1" customWidth="1"/>
    <col min="7161" max="7161" width="8.140625" style="1" customWidth="1"/>
    <col min="7162" max="7162" width="9.5703125" style="1" customWidth="1"/>
    <col min="7163" max="7163" width="6" style="1" customWidth="1"/>
    <col min="7164" max="7164" width="6.7109375" style="1" customWidth="1"/>
    <col min="7165" max="7165" width="7.28515625" style="1" customWidth="1"/>
    <col min="7166" max="7166" width="7.5703125" style="1" customWidth="1"/>
    <col min="7167" max="7167" width="7.140625" style="1" customWidth="1"/>
    <col min="7168" max="7168" width="8.28515625" style="1" customWidth="1"/>
    <col min="7169" max="7169" width="10.28515625" style="1" customWidth="1"/>
    <col min="7170" max="7170" width="11" style="1" customWidth="1"/>
    <col min="7171" max="7171" width="10.140625" style="1" customWidth="1"/>
    <col min="7172" max="7172" width="8.5703125" style="1" customWidth="1"/>
    <col min="7173" max="7173" width="10.28515625" style="1" customWidth="1"/>
    <col min="7174" max="7413" width="9.140625" style="1"/>
    <col min="7414" max="7414" width="11.28515625" style="1" customWidth="1"/>
    <col min="7415" max="7415" width="6.7109375" style="1" customWidth="1"/>
    <col min="7416" max="7416" width="55" style="1" customWidth="1"/>
    <col min="7417" max="7417" width="8.140625" style="1" customWidth="1"/>
    <col min="7418" max="7418" width="9.5703125" style="1" customWidth="1"/>
    <col min="7419" max="7419" width="6" style="1" customWidth="1"/>
    <col min="7420" max="7420" width="6.7109375" style="1" customWidth="1"/>
    <col min="7421" max="7421" width="7.28515625" style="1" customWidth="1"/>
    <col min="7422" max="7422" width="7.5703125" style="1" customWidth="1"/>
    <col min="7423" max="7423" width="7.140625" style="1" customWidth="1"/>
    <col min="7424" max="7424" width="8.28515625" style="1" customWidth="1"/>
    <col min="7425" max="7425" width="10.28515625" style="1" customWidth="1"/>
    <col min="7426" max="7426" width="11" style="1" customWidth="1"/>
    <col min="7427" max="7427" width="10.140625" style="1" customWidth="1"/>
    <col min="7428" max="7428" width="8.5703125" style="1" customWidth="1"/>
    <col min="7429" max="7429" width="10.28515625" style="1" customWidth="1"/>
    <col min="7430" max="7669" width="9.140625" style="1"/>
    <col min="7670" max="7670" width="11.28515625" style="1" customWidth="1"/>
    <col min="7671" max="7671" width="6.7109375" style="1" customWidth="1"/>
    <col min="7672" max="7672" width="55" style="1" customWidth="1"/>
    <col min="7673" max="7673" width="8.140625" style="1" customWidth="1"/>
    <col min="7674" max="7674" width="9.5703125" style="1" customWidth="1"/>
    <col min="7675" max="7675" width="6" style="1" customWidth="1"/>
    <col min="7676" max="7676" width="6.7109375" style="1" customWidth="1"/>
    <col min="7677" max="7677" width="7.28515625" style="1" customWidth="1"/>
    <col min="7678" max="7678" width="7.5703125" style="1" customWidth="1"/>
    <col min="7679" max="7679" width="7.140625" style="1" customWidth="1"/>
    <col min="7680" max="7680" width="8.28515625" style="1" customWidth="1"/>
    <col min="7681" max="7681" width="10.28515625" style="1" customWidth="1"/>
    <col min="7682" max="7682" width="11" style="1" customWidth="1"/>
    <col min="7683" max="7683" width="10.140625" style="1" customWidth="1"/>
    <col min="7684" max="7684" width="8.5703125" style="1" customWidth="1"/>
    <col min="7685" max="7685" width="10.28515625" style="1" customWidth="1"/>
    <col min="7686" max="7925" width="9.140625" style="1"/>
    <col min="7926" max="7926" width="11.28515625" style="1" customWidth="1"/>
    <col min="7927" max="7927" width="6.7109375" style="1" customWidth="1"/>
    <col min="7928" max="7928" width="55" style="1" customWidth="1"/>
    <col min="7929" max="7929" width="8.140625" style="1" customWidth="1"/>
    <col min="7930" max="7930" width="9.5703125" style="1" customWidth="1"/>
    <col min="7931" max="7931" width="6" style="1" customWidth="1"/>
    <col min="7932" max="7932" width="6.7109375" style="1" customWidth="1"/>
    <col min="7933" max="7933" width="7.28515625" style="1" customWidth="1"/>
    <col min="7934" max="7934" width="7.5703125" style="1" customWidth="1"/>
    <col min="7935" max="7935" width="7.140625" style="1" customWidth="1"/>
    <col min="7936" max="7936" width="8.28515625" style="1" customWidth="1"/>
    <col min="7937" max="7937" width="10.28515625" style="1" customWidth="1"/>
    <col min="7938" max="7938" width="11" style="1" customWidth="1"/>
    <col min="7939" max="7939" width="10.140625" style="1" customWidth="1"/>
    <col min="7940" max="7940" width="8.5703125" style="1" customWidth="1"/>
    <col min="7941" max="7941" width="10.28515625" style="1" customWidth="1"/>
    <col min="7942" max="8181" width="9.140625" style="1"/>
    <col min="8182" max="8182" width="11.28515625" style="1" customWidth="1"/>
    <col min="8183" max="8183" width="6.7109375" style="1" customWidth="1"/>
    <col min="8184" max="8184" width="55" style="1" customWidth="1"/>
    <col min="8185" max="8185" width="8.140625" style="1" customWidth="1"/>
    <col min="8186" max="8186" width="9.5703125" style="1" customWidth="1"/>
    <col min="8187" max="8187" width="6" style="1" customWidth="1"/>
    <col min="8188" max="8188" width="6.7109375" style="1" customWidth="1"/>
    <col min="8189" max="8189" width="7.28515625" style="1" customWidth="1"/>
    <col min="8190" max="8190" width="7.5703125" style="1" customWidth="1"/>
    <col min="8191" max="8191" width="7.140625" style="1" customWidth="1"/>
    <col min="8192" max="8192" width="8.28515625" style="1" customWidth="1"/>
    <col min="8193" max="8193" width="10.28515625" style="1" customWidth="1"/>
    <col min="8194" max="8194" width="11" style="1" customWidth="1"/>
    <col min="8195" max="8195" width="10.140625" style="1" customWidth="1"/>
    <col min="8196" max="8196" width="8.5703125" style="1" customWidth="1"/>
    <col min="8197" max="8197" width="10.28515625" style="1" customWidth="1"/>
    <col min="8198" max="8437" width="9.140625" style="1"/>
    <col min="8438" max="8438" width="11.28515625" style="1" customWidth="1"/>
    <col min="8439" max="8439" width="6.7109375" style="1" customWidth="1"/>
    <col min="8440" max="8440" width="55" style="1" customWidth="1"/>
    <col min="8441" max="8441" width="8.140625" style="1" customWidth="1"/>
    <col min="8442" max="8442" width="9.5703125" style="1" customWidth="1"/>
    <col min="8443" max="8443" width="6" style="1" customWidth="1"/>
    <col min="8444" max="8444" width="6.7109375" style="1" customWidth="1"/>
    <col min="8445" max="8445" width="7.28515625" style="1" customWidth="1"/>
    <col min="8446" max="8446" width="7.5703125" style="1" customWidth="1"/>
    <col min="8447" max="8447" width="7.140625" style="1" customWidth="1"/>
    <col min="8448" max="8448" width="8.28515625" style="1" customWidth="1"/>
    <col min="8449" max="8449" width="10.28515625" style="1" customWidth="1"/>
    <col min="8450" max="8450" width="11" style="1" customWidth="1"/>
    <col min="8451" max="8451" width="10.140625" style="1" customWidth="1"/>
    <col min="8452" max="8452" width="8.5703125" style="1" customWidth="1"/>
    <col min="8453" max="8453" width="10.28515625" style="1" customWidth="1"/>
    <col min="8454" max="8693" width="9.140625" style="1"/>
    <col min="8694" max="8694" width="11.28515625" style="1" customWidth="1"/>
    <col min="8695" max="8695" width="6.7109375" style="1" customWidth="1"/>
    <col min="8696" max="8696" width="55" style="1" customWidth="1"/>
    <col min="8697" max="8697" width="8.140625" style="1" customWidth="1"/>
    <col min="8698" max="8698" width="9.5703125" style="1" customWidth="1"/>
    <col min="8699" max="8699" width="6" style="1" customWidth="1"/>
    <col min="8700" max="8700" width="6.7109375" style="1" customWidth="1"/>
    <col min="8701" max="8701" width="7.28515625" style="1" customWidth="1"/>
    <col min="8702" max="8702" width="7.5703125" style="1" customWidth="1"/>
    <col min="8703" max="8703" width="7.140625" style="1" customWidth="1"/>
    <col min="8704" max="8704" width="8.28515625" style="1" customWidth="1"/>
    <col min="8705" max="8705" width="10.28515625" style="1" customWidth="1"/>
    <col min="8706" max="8706" width="11" style="1" customWidth="1"/>
    <col min="8707" max="8707" width="10.140625" style="1" customWidth="1"/>
    <col min="8708" max="8708" width="8.5703125" style="1" customWidth="1"/>
    <col min="8709" max="8709" width="10.28515625" style="1" customWidth="1"/>
    <col min="8710" max="8949" width="9.140625" style="1"/>
    <col min="8950" max="8950" width="11.28515625" style="1" customWidth="1"/>
    <col min="8951" max="8951" width="6.7109375" style="1" customWidth="1"/>
    <col min="8952" max="8952" width="55" style="1" customWidth="1"/>
    <col min="8953" max="8953" width="8.140625" style="1" customWidth="1"/>
    <col min="8954" max="8954" width="9.5703125" style="1" customWidth="1"/>
    <col min="8955" max="8955" width="6" style="1" customWidth="1"/>
    <col min="8956" max="8956" width="6.7109375" style="1" customWidth="1"/>
    <col min="8957" max="8957" width="7.28515625" style="1" customWidth="1"/>
    <col min="8958" max="8958" width="7.5703125" style="1" customWidth="1"/>
    <col min="8959" max="8959" width="7.140625" style="1" customWidth="1"/>
    <col min="8960" max="8960" width="8.28515625" style="1" customWidth="1"/>
    <col min="8961" max="8961" width="10.28515625" style="1" customWidth="1"/>
    <col min="8962" max="8962" width="11" style="1" customWidth="1"/>
    <col min="8963" max="8963" width="10.140625" style="1" customWidth="1"/>
    <col min="8964" max="8964" width="8.5703125" style="1" customWidth="1"/>
    <col min="8965" max="8965" width="10.28515625" style="1" customWidth="1"/>
    <col min="8966" max="9205" width="9.140625" style="1"/>
    <col min="9206" max="9206" width="11.28515625" style="1" customWidth="1"/>
    <col min="9207" max="9207" width="6.7109375" style="1" customWidth="1"/>
    <col min="9208" max="9208" width="55" style="1" customWidth="1"/>
    <col min="9209" max="9209" width="8.140625" style="1" customWidth="1"/>
    <col min="9210" max="9210" width="9.5703125" style="1" customWidth="1"/>
    <col min="9211" max="9211" width="6" style="1" customWidth="1"/>
    <col min="9212" max="9212" width="6.7109375" style="1" customWidth="1"/>
    <col min="9213" max="9213" width="7.28515625" style="1" customWidth="1"/>
    <col min="9214" max="9214" width="7.5703125" style="1" customWidth="1"/>
    <col min="9215" max="9215" width="7.140625" style="1" customWidth="1"/>
    <col min="9216" max="9216" width="8.28515625" style="1" customWidth="1"/>
    <col min="9217" max="9217" width="10.28515625" style="1" customWidth="1"/>
    <col min="9218" max="9218" width="11" style="1" customWidth="1"/>
    <col min="9219" max="9219" width="10.140625" style="1" customWidth="1"/>
    <col min="9220" max="9220" width="8.5703125" style="1" customWidth="1"/>
    <col min="9221" max="9221" width="10.28515625" style="1" customWidth="1"/>
    <col min="9222" max="9461" width="9.140625" style="1"/>
    <col min="9462" max="9462" width="11.28515625" style="1" customWidth="1"/>
    <col min="9463" max="9463" width="6.7109375" style="1" customWidth="1"/>
    <col min="9464" max="9464" width="55" style="1" customWidth="1"/>
    <col min="9465" max="9465" width="8.140625" style="1" customWidth="1"/>
    <col min="9466" max="9466" width="9.5703125" style="1" customWidth="1"/>
    <col min="9467" max="9467" width="6" style="1" customWidth="1"/>
    <col min="9468" max="9468" width="6.7109375" style="1" customWidth="1"/>
    <col min="9469" max="9469" width="7.28515625" style="1" customWidth="1"/>
    <col min="9470" max="9470" width="7.5703125" style="1" customWidth="1"/>
    <col min="9471" max="9471" width="7.140625" style="1" customWidth="1"/>
    <col min="9472" max="9472" width="8.28515625" style="1" customWidth="1"/>
    <col min="9473" max="9473" width="10.28515625" style="1" customWidth="1"/>
    <col min="9474" max="9474" width="11" style="1" customWidth="1"/>
    <col min="9475" max="9475" width="10.140625" style="1" customWidth="1"/>
    <col min="9476" max="9476" width="8.5703125" style="1" customWidth="1"/>
    <col min="9477" max="9477" width="10.28515625" style="1" customWidth="1"/>
    <col min="9478" max="9717" width="9.140625" style="1"/>
    <col min="9718" max="9718" width="11.28515625" style="1" customWidth="1"/>
    <col min="9719" max="9719" width="6.7109375" style="1" customWidth="1"/>
    <col min="9720" max="9720" width="55" style="1" customWidth="1"/>
    <col min="9721" max="9721" width="8.140625" style="1" customWidth="1"/>
    <col min="9722" max="9722" width="9.5703125" style="1" customWidth="1"/>
    <col min="9723" max="9723" width="6" style="1" customWidth="1"/>
    <col min="9724" max="9724" width="6.7109375" style="1" customWidth="1"/>
    <col min="9725" max="9725" width="7.28515625" style="1" customWidth="1"/>
    <col min="9726" max="9726" width="7.5703125" style="1" customWidth="1"/>
    <col min="9727" max="9727" width="7.140625" style="1" customWidth="1"/>
    <col min="9728" max="9728" width="8.28515625" style="1" customWidth="1"/>
    <col min="9729" max="9729" width="10.28515625" style="1" customWidth="1"/>
    <col min="9730" max="9730" width="11" style="1" customWidth="1"/>
    <col min="9731" max="9731" width="10.140625" style="1" customWidth="1"/>
    <col min="9732" max="9732" width="8.5703125" style="1" customWidth="1"/>
    <col min="9733" max="9733" width="10.28515625" style="1" customWidth="1"/>
    <col min="9734" max="9973" width="9.140625" style="1"/>
    <col min="9974" max="9974" width="11.28515625" style="1" customWidth="1"/>
    <col min="9975" max="9975" width="6.7109375" style="1" customWidth="1"/>
    <col min="9976" max="9976" width="55" style="1" customWidth="1"/>
    <col min="9977" max="9977" width="8.140625" style="1" customWidth="1"/>
    <col min="9978" max="9978" width="9.5703125" style="1" customWidth="1"/>
    <col min="9979" max="9979" width="6" style="1" customWidth="1"/>
    <col min="9980" max="9980" width="6.7109375" style="1" customWidth="1"/>
    <col min="9981" max="9981" width="7.28515625" style="1" customWidth="1"/>
    <col min="9982" max="9982" width="7.5703125" style="1" customWidth="1"/>
    <col min="9983" max="9983" width="7.140625" style="1" customWidth="1"/>
    <col min="9984" max="9984" width="8.28515625" style="1" customWidth="1"/>
    <col min="9985" max="9985" width="10.28515625" style="1" customWidth="1"/>
    <col min="9986" max="9986" width="11" style="1" customWidth="1"/>
    <col min="9987" max="9987" width="10.140625" style="1" customWidth="1"/>
    <col min="9988" max="9988" width="8.5703125" style="1" customWidth="1"/>
    <col min="9989" max="9989" width="10.28515625" style="1" customWidth="1"/>
    <col min="9990" max="10229" width="9.140625" style="1"/>
    <col min="10230" max="10230" width="11.28515625" style="1" customWidth="1"/>
    <col min="10231" max="10231" width="6.7109375" style="1" customWidth="1"/>
    <col min="10232" max="10232" width="55" style="1" customWidth="1"/>
    <col min="10233" max="10233" width="8.140625" style="1" customWidth="1"/>
    <col min="10234" max="10234" width="9.5703125" style="1" customWidth="1"/>
    <col min="10235" max="10235" width="6" style="1" customWidth="1"/>
    <col min="10236" max="10236" width="6.7109375" style="1" customWidth="1"/>
    <col min="10237" max="10237" width="7.28515625" style="1" customWidth="1"/>
    <col min="10238" max="10238" width="7.5703125" style="1" customWidth="1"/>
    <col min="10239" max="10239" width="7.140625" style="1" customWidth="1"/>
    <col min="10240" max="10240" width="8.28515625" style="1" customWidth="1"/>
    <col min="10241" max="10241" width="10.28515625" style="1" customWidth="1"/>
    <col min="10242" max="10242" width="11" style="1" customWidth="1"/>
    <col min="10243" max="10243" width="10.140625" style="1" customWidth="1"/>
    <col min="10244" max="10244" width="8.5703125" style="1" customWidth="1"/>
    <col min="10245" max="10245" width="10.28515625" style="1" customWidth="1"/>
    <col min="10246" max="10485" width="9.140625" style="1"/>
    <col min="10486" max="10486" width="11.28515625" style="1" customWidth="1"/>
    <col min="10487" max="10487" width="6.7109375" style="1" customWidth="1"/>
    <col min="10488" max="10488" width="55" style="1" customWidth="1"/>
    <col min="10489" max="10489" width="8.140625" style="1" customWidth="1"/>
    <col min="10490" max="10490" width="9.5703125" style="1" customWidth="1"/>
    <col min="10491" max="10491" width="6" style="1" customWidth="1"/>
    <col min="10492" max="10492" width="6.7109375" style="1" customWidth="1"/>
    <col min="10493" max="10493" width="7.28515625" style="1" customWidth="1"/>
    <col min="10494" max="10494" width="7.5703125" style="1" customWidth="1"/>
    <col min="10495" max="10495" width="7.140625" style="1" customWidth="1"/>
    <col min="10496" max="10496" width="8.28515625" style="1" customWidth="1"/>
    <col min="10497" max="10497" width="10.28515625" style="1" customWidth="1"/>
    <col min="10498" max="10498" width="11" style="1" customWidth="1"/>
    <col min="10499" max="10499" width="10.140625" style="1" customWidth="1"/>
    <col min="10500" max="10500" width="8.5703125" style="1" customWidth="1"/>
    <col min="10501" max="10501" width="10.28515625" style="1" customWidth="1"/>
    <col min="10502" max="10741" width="9.140625" style="1"/>
    <col min="10742" max="10742" width="11.28515625" style="1" customWidth="1"/>
    <col min="10743" max="10743" width="6.7109375" style="1" customWidth="1"/>
    <col min="10744" max="10744" width="55" style="1" customWidth="1"/>
    <col min="10745" max="10745" width="8.140625" style="1" customWidth="1"/>
    <col min="10746" max="10746" width="9.5703125" style="1" customWidth="1"/>
    <col min="10747" max="10747" width="6" style="1" customWidth="1"/>
    <col min="10748" max="10748" width="6.7109375" style="1" customWidth="1"/>
    <col min="10749" max="10749" width="7.28515625" style="1" customWidth="1"/>
    <col min="10750" max="10750" width="7.5703125" style="1" customWidth="1"/>
    <col min="10751" max="10751" width="7.140625" style="1" customWidth="1"/>
    <col min="10752" max="10752" width="8.28515625" style="1" customWidth="1"/>
    <col min="10753" max="10753" width="10.28515625" style="1" customWidth="1"/>
    <col min="10754" max="10754" width="11" style="1" customWidth="1"/>
    <col min="10755" max="10755" width="10.140625" style="1" customWidth="1"/>
    <col min="10756" max="10756" width="8.5703125" style="1" customWidth="1"/>
    <col min="10757" max="10757" width="10.28515625" style="1" customWidth="1"/>
    <col min="10758" max="10997" width="9.140625" style="1"/>
    <col min="10998" max="10998" width="11.28515625" style="1" customWidth="1"/>
    <col min="10999" max="10999" width="6.7109375" style="1" customWidth="1"/>
    <col min="11000" max="11000" width="55" style="1" customWidth="1"/>
    <col min="11001" max="11001" width="8.140625" style="1" customWidth="1"/>
    <col min="11002" max="11002" width="9.5703125" style="1" customWidth="1"/>
    <col min="11003" max="11003" width="6" style="1" customWidth="1"/>
    <col min="11004" max="11004" width="6.7109375" style="1" customWidth="1"/>
    <col min="11005" max="11005" width="7.28515625" style="1" customWidth="1"/>
    <col min="11006" max="11006" width="7.5703125" style="1" customWidth="1"/>
    <col min="11007" max="11007" width="7.140625" style="1" customWidth="1"/>
    <col min="11008" max="11008" width="8.28515625" style="1" customWidth="1"/>
    <col min="11009" max="11009" width="10.28515625" style="1" customWidth="1"/>
    <col min="11010" max="11010" width="11" style="1" customWidth="1"/>
    <col min="11011" max="11011" width="10.140625" style="1" customWidth="1"/>
    <col min="11012" max="11012" width="8.5703125" style="1" customWidth="1"/>
    <col min="11013" max="11013" width="10.28515625" style="1" customWidth="1"/>
    <col min="11014" max="11253" width="9.140625" style="1"/>
    <col min="11254" max="11254" width="11.28515625" style="1" customWidth="1"/>
    <col min="11255" max="11255" width="6.7109375" style="1" customWidth="1"/>
    <col min="11256" max="11256" width="55" style="1" customWidth="1"/>
    <col min="11257" max="11257" width="8.140625" style="1" customWidth="1"/>
    <col min="11258" max="11258" width="9.5703125" style="1" customWidth="1"/>
    <col min="11259" max="11259" width="6" style="1" customWidth="1"/>
    <col min="11260" max="11260" width="6.7109375" style="1" customWidth="1"/>
    <col min="11261" max="11261" width="7.28515625" style="1" customWidth="1"/>
    <col min="11262" max="11262" width="7.5703125" style="1" customWidth="1"/>
    <col min="11263" max="11263" width="7.140625" style="1" customWidth="1"/>
    <col min="11264" max="11264" width="8.28515625" style="1" customWidth="1"/>
    <col min="11265" max="11265" width="10.28515625" style="1" customWidth="1"/>
    <col min="11266" max="11266" width="11" style="1" customWidth="1"/>
    <col min="11267" max="11267" width="10.140625" style="1" customWidth="1"/>
    <col min="11268" max="11268" width="8.5703125" style="1" customWidth="1"/>
    <col min="11269" max="11269" width="10.28515625" style="1" customWidth="1"/>
    <col min="11270" max="11509" width="9.140625" style="1"/>
    <col min="11510" max="11510" width="11.28515625" style="1" customWidth="1"/>
    <col min="11511" max="11511" width="6.7109375" style="1" customWidth="1"/>
    <col min="11512" max="11512" width="55" style="1" customWidth="1"/>
    <col min="11513" max="11513" width="8.140625" style="1" customWidth="1"/>
    <col min="11514" max="11514" width="9.5703125" style="1" customWidth="1"/>
    <col min="11515" max="11515" width="6" style="1" customWidth="1"/>
    <col min="11516" max="11516" width="6.7109375" style="1" customWidth="1"/>
    <col min="11517" max="11517" width="7.28515625" style="1" customWidth="1"/>
    <col min="11518" max="11518" width="7.5703125" style="1" customWidth="1"/>
    <col min="11519" max="11519" width="7.140625" style="1" customWidth="1"/>
    <col min="11520" max="11520" width="8.28515625" style="1" customWidth="1"/>
    <col min="11521" max="11521" width="10.28515625" style="1" customWidth="1"/>
    <col min="11522" max="11522" width="11" style="1" customWidth="1"/>
    <col min="11523" max="11523" width="10.140625" style="1" customWidth="1"/>
    <col min="11524" max="11524" width="8.5703125" style="1" customWidth="1"/>
    <col min="11525" max="11525" width="10.28515625" style="1" customWidth="1"/>
    <col min="11526" max="11765" width="9.140625" style="1"/>
    <col min="11766" max="11766" width="11.28515625" style="1" customWidth="1"/>
    <col min="11767" max="11767" width="6.7109375" style="1" customWidth="1"/>
    <col min="11768" max="11768" width="55" style="1" customWidth="1"/>
    <col min="11769" max="11769" width="8.140625" style="1" customWidth="1"/>
    <col min="11770" max="11770" width="9.5703125" style="1" customWidth="1"/>
    <col min="11771" max="11771" width="6" style="1" customWidth="1"/>
    <col min="11772" max="11772" width="6.7109375" style="1" customWidth="1"/>
    <col min="11773" max="11773" width="7.28515625" style="1" customWidth="1"/>
    <col min="11774" max="11774" width="7.5703125" style="1" customWidth="1"/>
    <col min="11775" max="11775" width="7.140625" style="1" customWidth="1"/>
    <col min="11776" max="11776" width="8.28515625" style="1" customWidth="1"/>
    <col min="11777" max="11777" width="10.28515625" style="1" customWidth="1"/>
    <col min="11778" max="11778" width="11" style="1" customWidth="1"/>
    <col min="11779" max="11779" width="10.140625" style="1" customWidth="1"/>
    <col min="11780" max="11780" width="8.5703125" style="1" customWidth="1"/>
    <col min="11781" max="11781" width="10.28515625" style="1" customWidth="1"/>
    <col min="11782" max="12021" width="9.140625" style="1"/>
    <col min="12022" max="12022" width="11.28515625" style="1" customWidth="1"/>
    <col min="12023" max="12023" width="6.7109375" style="1" customWidth="1"/>
    <col min="12024" max="12024" width="55" style="1" customWidth="1"/>
    <col min="12025" max="12025" width="8.140625" style="1" customWidth="1"/>
    <col min="12026" max="12026" width="9.5703125" style="1" customWidth="1"/>
    <col min="12027" max="12027" width="6" style="1" customWidth="1"/>
    <col min="12028" max="12028" width="6.7109375" style="1" customWidth="1"/>
    <col min="12029" max="12029" width="7.28515625" style="1" customWidth="1"/>
    <col min="12030" max="12030" width="7.5703125" style="1" customWidth="1"/>
    <col min="12031" max="12031" width="7.140625" style="1" customWidth="1"/>
    <col min="12032" max="12032" width="8.28515625" style="1" customWidth="1"/>
    <col min="12033" max="12033" width="10.28515625" style="1" customWidth="1"/>
    <col min="12034" max="12034" width="11" style="1" customWidth="1"/>
    <col min="12035" max="12035" width="10.140625" style="1" customWidth="1"/>
    <col min="12036" max="12036" width="8.5703125" style="1" customWidth="1"/>
    <col min="12037" max="12037" width="10.28515625" style="1" customWidth="1"/>
    <col min="12038" max="12277" width="9.140625" style="1"/>
    <col min="12278" max="12278" width="11.28515625" style="1" customWidth="1"/>
    <col min="12279" max="12279" width="6.7109375" style="1" customWidth="1"/>
    <col min="12280" max="12280" width="55" style="1" customWidth="1"/>
    <col min="12281" max="12281" width="8.140625" style="1" customWidth="1"/>
    <col min="12282" max="12282" width="9.5703125" style="1" customWidth="1"/>
    <col min="12283" max="12283" width="6" style="1" customWidth="1"/>
    <col min="12284" max="12284" width="6.7109375" style="1" customWidth="1"/>
    <col min="12285" max="12285" width="7.28515625" style="1" customWidth="1"/>
    <col min="12286" max="12286" width="7.5703125" style="1" customWidth="1"/>
    <col min="12287" max="12287" width="7.140625" style="1" customWidth="1"/>
    <col min="12288" max="12288" width="8.28515625" style="1" customWidth="1"/>
    <col min="12289" max="12289" width="10.28515625" style="1" customWidth="1"/>
    <col min="12290" max="12290" width="11" style="1" customWidth="1"/>
    <col min="12291" max="12291" width="10.140625" style="1" customWidth="1"/>
    <col min="12292" max="12292" width="8.5703125" style="1" customWidth="1"/>
    <col min="12293" max="12293" width="10.28515625" style="1" customWidth="1"/>
    <col min="12294" max="12533" width="9.140625" style="1"/>
    <col min="12534" max="12534" width="11.28515625" style="1" customWidth="1"/>
    <col min="12535" max="12535" width="6.7109375" style="1" customWidth="1"/>
    <col min="12536" max="12536" width="55" style="1" customWidth="1"/>
    <col min="12537" max="12537" width="8.140625" style="1" customWidth="1"/>
    <col min="12538" max="12538" width="9.5703125" style="1" customWidth="1"/>
    <col min="12539" max="12539" width="6" style="1" customWidth="1"/>
    <col min="12540" max="12540" width="6.7109375" style="1" customWidth="1"/>
    <col min="12541" max="12541" width="7.28515625" style="1" customWidth="1"/>
    <col min="12542" max="12542" width="7.5703125" style="1" customWidth="1"/>
    <col min="12543" max="12543" width="7.140625" style="1" customWidth="1"/>
    <col min="12544" max="12544" width="8.28515625" style="1" customWidth="1"/>
    <col min="12545" max="12545" width="10.28515625" style="1" customWidth="1"/>
    <col min="12546" max="12546" width="11" style="1" customWidth="1"/>
    <col min="12547" max="12547" width="10.140625" style="1" customWidth="1"/>
    <col min="12548" max="12548" width="8.5703125" style="1" customWidth="1"/>
    <col min="12549" max="12549" width="10.28515625" style="1" customWidth="1"/>
    <col min="12550" max="12789" width="9.140625" style="1"/>
    <col min="12790" max="12790" width="11.28515625" style="1" customWidth="1"/>
    <col min="12791" max="12791" width="6.7109375" style="1" customWidth="1"/>
    <col min="12792" max="12792" width="55" style="1" customWidth="1"/>
    <col min="12793" max="12793" width="8.140625" style="1" customWidth="1"/>
    <col min="12794" max="12794" width="9.5703125" style="1" customWidth="1"/>
    <col min="12795" max="12795" width="6" style="1" customWidth="1"/>
    <col min="12796" max="12796" width="6.7109375" style="1" customWidth="1"/>
    <col min="12797" max="12797" width="7.28515625" style="1" customWidth="1"/>
    <col min="12798" max="12798" width="7.5703125" style="1" customWidth="1"/>
    <col min="12799" max="12799" width="7.140625" style="1" customWidth="1"/>
    <col min="12800" max="12800" width="8.28515625" style="1" customWidth="1"/>
    <col min="12801" max="12801" width="10.28515625" style="1" customWidth="1"/>
    <col min="12802" max="12802" width="11" style="1" customWidth="1"/>
    <col min="12803" max="12803" width="10.140625" style="1" customWidth="1"/>
    <col min="12804" max="12804" width="8.5703125" style="1" customWidth="1"/>
    <col min="12805" max="12805" width="10.28515625" style="1" customWidth="1"/>
    <col min="12806" max="13045" width="9.140625" style="1"/>
    <col min="13046" max="13046" width="11.28515625" style="1" customWidth="1"/>
    <col min="13047" max="13047" width="6.7109375" style="1" customWidth="1"/>
    <col min="13048" max="13048" width="55" style="1" customWidth="1"/>
    <col min="13049" max="13049" width="8.140625" style="1" customWidth="1"/>
    <col min="13050" max="13050" width="9.5703125" style="1" customWidth="1"/>
    <col min="13051" max="13051" width="6" style="1" customWidth="1"/>
    <col min="13052" max="13052" width="6.7109375" style="1" customWidth="1"/>
    <col min="13053" max="13053" width="7.28515625" style="1" customWidth="1"/>
    <col min="13054" max="13054" width="7.5703125" style="1" customWidth="1"/>
    <col min="13055" max="13055" width="7.140625" style="1" customWidth="1"/>
    <col min="13056" max="13056" width="8.28515625" style="1" customWidth="1"/>
    <col min="13057" max="13057" width="10.28515625" style="1" customWidth="1"/>
    <col min="13058" max="13058" width="11" style="1" customWidth="1"/>
    <col min="13059" max="13059" width="10.140625" style="1" customWidth="1"/>
    <col min="13060" max="13060" width="8.5703125" style="1" customWidth="1"/>
    <col min="13061" max="13061" width="10.28515625" style="1" customWidth="1"/>
    <col min="13062" max="13301" width="9.140625" style="1"/>
    <col min="13302" max="13302" width="11.28515625" style="1" customWidth="1"/>
    <col min="13303" max="13303" width="6.7109375" style="1" customWidth="1"/>
    <col min="13304" max="13304" width="55" style="1" customWidth="1"/>
    <col min="13305" max="13305" width="8.140625" style="1" customWidth="1"/>
    <col min="13306" max="13306" width="9.5703125" style="1" customWidth="1"/>
    <col min="13307" max="13307" width="6" style="1" customWidth="1"/>
    <col min="13308" max="13308" width="6.7109375" style="1" customWidth="1"/>
    <col min="13309" max="13309" width="7.28515625" style="1" customWidth="1"/>
    <col min="13310" max="13310" width="7.5703125" style="1" customWidth="1"/>
    <col min="13311" max="13311" width="7.140625" style="1" customWidth="1"/>
    <col min="13312" max="13312" width="8.28515625" style="1" customWidth="1"/>
    <col min="13313" max="13313" width="10.28515625" style="1" customWidth="1"/>
    <col min="13314" max="13314" width="11" style="1" customWidth="1"/>
    <col min="13315" max="13315" width="10.140625" style="1" customWidth="1"/>
    <col min="13316" max="13316" width="8.5703125" style="1" customWidth="1"/>
    <col min="13317" max="13317" width="10.28515625" style="1" customWidth="1"/>
    <col min="13318" max="13557" width="9.140625" style="1"/>
    <col min="13558" max="13558" width="11.28515625" style="1" customWidth="1"/>
    <col min="13559" max="13559" width="6.7109375" style="1" customWidth="1"/>
    <col min="13560" max="13560" width="55" style="1" customWidth="1"/>
    <col min="13561" max="13561" width="8.140625" style="1" customWidth="1"/>
    <col min="13562" max="13562" width="9.5703125" style="1" customWidth="1"/>
    <col min="13563" max="13563" width="6" style="1" customWidth="1"/>
    <col min="13564" max="13564" width="6.7109375" style="1" customWidth="1"/>
    <col min="13565" max="13565" width="7.28515625" style="1" customWidth="1"/>
    <col min="13566" max="13566" width="7.5703125" style="1" customWidth="1"/>
    <col min="13567" max="13567" width="7.140625" style="1" customWidth="1"/>
    <col min="13568" max="13568" width="8.28515625" style="1" customWidth="1"/>
    <col min="13569" max="13569" width="10.28515625" style="1" customWidth="1"/>
    <col min="13570" max="13570" width="11" style="1" customWidth="1"/>
    <col min="13571" max="13571" width="10.140625" style="1" customWidth="1"/>
    <col min="13572" max="13572" width="8.5703125" style="1" customWidth="1"/>
    <col min="13573" max="13573" width="10.28515625" style="1" customWidth="1"/>
    <col min="13574" max="13813" width="9.140625" style="1"/>
    <col min="13814" max="13814" width="11.28515625" style="1" customWidth="1"/>
    <col min="13815" max="13815" width="6.7109375" style="1" customWidth="1"/>
    <col min="13816" max="13816" width="55" style="1" customWidth="1"/>
    <col min="13817" max="13817" width="8.140625" style="1" customWidth="1"/>
    <col min="13818" max="13818" width="9.5703125" style="1" customWidth="1"/>
    <col min="13819" max="13819" width="6" style="1" customWidth="1"/>
    <col min="13820" max="13820" width="6.7109375" style="1" customWidth="1"/>
    <col min="13821" max="13821" width="7.28515625" style="1" customWidth="1"/>
    <col min="13822" max="13822" width="7.5703125" style="1" customWidth="1"/>
    <col min="13823" max="13823" width="7.140625" style="1" customWidth="1"/>
    <col min="13824" max="13824" width="8.28515625" style="1" customWidth="1"/>
    <col min="13825" max="13825" width="10.28515625" style="1" customWidth="1"/>
    <col min="13826" max="13826" width="11" style="1" customWidth="1"/>
    <col min="13827" max="13827" width="10.140625" style="1" customWidth="1"/>
    <col min="13828" max="13828" width="8.5703125" style="1" customWidth="1"/>
    <col min="13829" max="13829" width="10.28515625" style="1" customWidth="1"/>
    <col min="13830" max="14069" width="9.140625" style="1"/>
    <col min="14070" max="14070" width="11.28515625" style="1" customWidth="1"/>
    <col min="14071" max="14071" width="6.7109375" style="1" customWidth="1"/>
    <col min="14072" max="14072" width="55" style="1" customWidth="1"/>
    <col min="14073" max="14073" width="8.140625" style="1" customWidth="1"/>
    <col min="14074" max="14074" width="9.5703125" style="1" customWidth="1"/>
    <col min="14075" max="14075" width="6" style="1" customWidth="1"/>
    <col min="14076" max="14076" width="6.7109375" style="1" customWidth="1"/>
    <col min="14077" max="14077" width="7.28515625" style="1" customWidth="1"/>
    <col min="14078" max="14078" width="7.5703125" style="1" customWidth="1"/>
    <col min="14079" max="14079" width="7.140625" style="1" customWidth="1"/>
    <col min="14080" max="14080" width="8.28515625" style="1" customWidth="1"/>
    <col min="14081" max="14081" width="10.28515625" style="1" customWidth="1"/>
    <col min="14082" max="14082" width="11" style="1" customWidth="1"/>
    <col min="14083" max="14083" width="10.140625" style="1" customWidth="1"/>
    <col min="14084" max="14084" width="8.5703125" style="1" customWidth="1"/>
    <col min="14085" max="14085" width="10.28515625" style="1" customWidth="1"/>
    <col min="14086" max="14325" width="9.140625" style="1"/>
    <col min="14326" max="14326" width="11.28515625" style="1" customWidth="1"/>
    <col min="14327" max="14327" width="6.7109375" style="1" customWidth="1"/>
    <col min="14328" max="14328" width="55" style="1" customWidth="1"/>
    <col min="14329" max="14329" width="8.140625" style="1" customWidth="1"/>
    <col min="14330" max="14330" width="9.5703125" style="1" customWidth="1"/>
    <col min="14331" max="14331" width="6" style="1" customWidth="1"/>
    <col min="14332" max="14332" width="6.7109375" style="1" customWidth="1"/>
    <col min="14333" max="14333" width="7.28515625" style="1" customWidth="1"/>
    <col min="14334" max="14334" width="7.5703125" style="1" customWidth="1"/>
    <col min="14335" max="14335" width="7.140625" style="1" customWidth="1"/>
    <col min="14336" max="14336" width="8.28515625" style="1" customWidth="1"/>
    <col min="14337" max="14337" width="10.28515625" style="1" customWidth="1"/>
    <col min="14338" max="14338" width="11" style="1" customWidth="1"/>
    <col min="14339" max="14339" width="10.140625" style="1" customWidth="1"/>
    <col min="14340" max="14340" width="8.5703125" style="1" customWidth="1"/>
    <col min="14341" max="14341" width="10.28515625" style="1" customWidth="1"/>
    <col min="14342" max="14581" width="9.140625" style="1"/>
    <col min="14582" max="14582" width="11.28515625" style="1" customWidth="1"/>
    <col min="14583" max="14583" width="6.7109375" style="1" customWidth="1"/>
    <col min="14584" max="14584" width="55" style="1" customWidth="1"/>
    <col min="14585" max="14585" width="8.140625" style="1" customWidth="1"/>
    <col min="14586" max="14586" width="9.5703125" style="1" customWidth="1"/>
    <col min="14587" max="14587" width="6" style="1" customWidth="1"/>
    <col min="14588" max="14588" width="6.7109375" style="1" customWidth="1"/>
    <col min="14589" max="14589" width="7.28515625" style="1" customWidth="1"/>
    <col min="14590" max="14590" width="7.5703125" style="1" customWidth="1"/>
    <col min="14591" max="14591" width="7.140625" style="1" customWidth="1"/>
    <col min="14592" max="14592" width="8.28515625" style="1" customWidth="1"/>
    <col min="14593" max="14593" width="10.28515625" style="1" customWidth="1"/>
    <col min="14594" max="14594" width="11" style="1" customWidth="1"/>
    <col min="14595" max="14595" width="10.140625" style="1" customWidth="1"/>
    <col min="14596" max="14596" width="8.5703125" style="1" customWidth="1"/>
    <col min="14597" max="14597" width="10.28515625" style="1" customWidth="1"/>
    <col min="14598" max="14837" width="9.140625" style="1"/>
    <col min="14838" max="14838" width="11.28515625" style="1" customWidth="1"/>
    <col min="14839" max="14839" width="6.7109375" style="1" customWidth="1"/>
    <col min="14840" max="14840" width="55" style="1" customWidth="1"/>
    <col min="14841" max="14841" width="8.140625" style="1" customWidth="1"/>
    <col min="14842" max="14842" width="9.5703125" style="1" customWidth="1"/>
    <col min="14843" max="14843" width="6" style="1" customWidth="1"/>
    <col min="14844" max="14844" width="6.7109375" style="1" customWidth="1"/>
    <col min="14845" max="14845" width="7.28515625" style="1" customWidth="1"/>
    <col min="14846" max="14846" width="7.5703125" style="1" customWidth="1"/>
    <col min="14847" max="14847" width="7.140625" style="1" customWidth="1"/>
    <col min="14848" max="14848" width="8.28515625" style="1" customWidth="1"/>
    <col min="14849" max="14849" width="10.28515625" style="1" customWidth="1"/>
    <col min="14850" max="14850" width="11" style="1" customWidth="1"/>
    <col min="14851" max="14851" width="10.140625" style="1" customWidth="1"/>
    <col min="14852" max="14852" width="8.5703125" style="1" customWidth="1"/>
    <col min="14853" max="14853" width="10.28515625" style="1" customWidth="1"/>
    <col min="14854" max="15093" width="9.140625" style="1"/>
    <col min="15094" max="15094" width="11.28515625" style="1" customWidth="1"/>
    <col min="15095" max="15095" width="6.7109375" style="1" customWidth="1"/>
    <col min="15096" max="15096" width="55" style="1" customWidth="1"/>
    <col min="15097" max="15097" width="8.140625" style="1" customWidth="1"/>
    <col min="15098" max="15098" width="9.5703125" style="1" customWidth="1"/>
    <col min="15099" max="15099" width="6" style="1" customWidth="1"/>
    <col min="15100" max="15100" width="6.7109375" style="1" customWidth="1"/>
    <col min="15101" max="15101" width="7.28515625" style="1" customWidth="1"/>
    <col min="15102" max="15102" width="7.5703125" style="1" customWidth="1"/>
    <col min="15103" max="15103" width="7.140625" style="1" customWidth="1"/>
    <col min="15104" max="15104" width="8.28515625" style="1" customWidth="1"/>
    <col min="15105" max="15105" width="10.28515625" style="1" customWidth="1"/>
    <col min="15106" max="15106" width="11" style="1" customWidth="1"/>
    <col min="15107" max="15107" width="10.140625" style="1" customWidth="1"/>
    <col min="15108" max="15108" width="8.5703125" style="1" customWidth="1"/>
    <col min="15109" max="15109" width="10.28515625" style="1" customWidth="1"/>
    <col min="15110" max="15349" width="9.140625" style="1"/>
    <col min="15350" max="15350" width="11.28515625" style="1" customWidth="1"/>
    <col min="15351" max="15351" width="6.7109375" style="1" customWidth="1"/>
    <col min="15352" max="15352" width="55" style="1" customWidth="1"/>
    <col min="15353" max="15353" width="8.140625" style="1" customWidth="1"/>
    <col min="15354" max="15354" width="9.5703125" style="1" customWidth="1"/>
    <col min="15355" max="15355" width="6" style="1" customWidth="1"/>
    <col min="15356" max="15356" width="6.7109375" style="1" customWidth="1"/>
    <col min="15357" max="15357" width="7.28515625" style="1" customWidth="1"/>
    <col min="15358" max="15358" width="7.5703125" style="1" customWidth="1"/>
    <col min="15359" max="15359" width="7.140625" style="1" customWidth="1"/>
    <col min="15360" max="15360" width="8.28515625" style="1" customWidth="1"/>
    <col min="15361" max="15361" width="10.28515625" style="1" customWidth="1"/>
    <col min="15362" max="15362" width="11" style="1" customWidth="1"/>
    <col min="15363" max="15363" width="10.140625" style="1" customWidth="1"/>
    <col min="15364" max="15364" width="8.5703125" style="1" customWidth="1"/>
    <col min="15365" max="15365" width="10.28515625" style="1" customWidth="1"/>
    <col min="15366" max="15605" width="9.140625" style="1"/>
    <col min="15606" max="15606" width="11.28515625" style="1" customWidth="1"/>
    <col min="15607" max="15607" width="6.7109375" style="1" customWidth="1"/>
    <col min="15608" max="15608" width="55" style="1" customWidth="1"/>
    <col min="15609" max="15609" width="8.140625" style="1" customWidth="1"/>
    <col min="15610" max="15610" width="9.5703125" style="1" customWidth="1"/>
    <col min="15611" max="15611" width="6" style="1" customWidth="1"/>
    <col min="15612" max="15612" width="6.7109375" style="1" customWidth="1"/>
    <col min="15613" max="15613" width="7.28515625" style="1" customWidth="1"/>
    <col min="15614" max="15614" width="7.5703125" style="1" customWidth="1"/>
    <col min="15615" max="15615" width="7.140625" style="1" customWidth="1"/>
    <col min="15616" max="15616" width="8.28515625" style="1" customWidth="1"/>
    <col min="15617" max="15617" width="10.28515625" style="1" customWidth="1"/>
    <col min="15618" max="15618" width="11" style="1" customWidth="1"/>
    <col min="15619" max="15619" width="10.140625" style="1" customWidth="1"/>
    <col min="15620" max="15620" width="8.5703125" style="1" customWidth="1"/>
    <col min="15621" max="15621" width="10.28515625" style="1" customWidth="1"/>
    <col min="15622" max="15861" width="9.140625" style="1"/>
    <col min="15862" max="15862" width="11.28515625" style="1" customWidth="1"/>
    <col min="15863" max="15863" width="6.7109375" style="1" customWidth="1"/>
    <col min="15864" max="15864" width="55" style="1" customWidth="1"/>
    <col min="15865" max="15865" width="8.140625" style="1" customWidth="1"/>
    <col min="15866" max="15866" width="9.5703125" style="1" customWidth="1"/>
    <col min="15867" max="15867" width="6" style="1" customWidth="1"/>
    <col min="15868" max="15868" width="6.7109375" style="1" customWidth="1"/>
    <col min="15869" max="15869" width="7.28515625" style="1" customWidth="1"/>
    <col min="15870" max="15870" width="7.5703125" style="1" customWidth="1"/>
    <col min="15871" max="15871" width="7.140625" style="1" customWidth="1"/>
    <col min="15872" max="15872" width="8.28515625" style="1" customWidth="1"/>
    <col min="15873" max="15873" width="10.28515625" style="1" customWidth="1"/>
    <col min="15874" max="15874" width="11" style="1" customWidth="1"/>
    <col min="15875" max="15875" width="10.140625" style="1" customWidth="1"/>
    <col min="15876" max="15876" width="8.5703125" style="1" customWidth="1"/>
    <col min="15877" max="15877" width="10.28515625" style="1" customWidth="1"/>
    <col min="15878" max="16117" width="9.140625" style="1"/>
    <col min="16118" max="16118" width="11.28515625" style="1" customWidth="1"/>
    <col min="16119" max="16119" width="6.7109375" style="1" customWidth="1"/>
    <col min="16120" max="16120" width="55" style="1" customWidth="1"/>
    <col min="16121" max="16121" width="8.140625" style="1" customWidth="1"/>
    <col min="16122" max="16122" width="9.5703125" style="1" customWidth="1"/>
    <col min="16123" max="16123" width="6" style="1" customWidth="1"/>
    <col min="16124" max="16124" width="6.7109375" style="1" customWidth="1"/>
    <col min="16125" max="16125" width="7.28515625" style="1" customWidth="1"/>
    <col min="16126" max="16126" width="7.5703125" style="1" customWidth="1"/>
    <col min="16127" max="16127" width="7.140625" style="1" customWidth="1"/>
    <col min="16128" max="16128" width="8.28515625" style="1" customWidth="1"/>
    <col min="16129" max="16129" width="10.28515625" style="1" customWidth="1"/>
    <col min="16130" max="16130" width="11" style="1" customWidth="1"/>
    <col min="16131" max="16131" width="10.140625" style="1" customWidth="1"/>
    <col min="16132" max="16132" width="8.5703125" style="1" customWidth="1"/>
    <col min="16133" max="16133" width="10.28515625" style="1" customWidth="1"/>
    <col min="16134" max="16384" width="9.140625" style="1"/>
  </cols>
  <sheetData>
    <row r="1" spans="1:6" x14ac:dyDescent="0.25">
      <c r="A1" s="220" t="s">
        <v>801</v>
      </c>
      <c r="B1" s="220"/>
      <c r="C1" s="220"/>
      <c r="D1" s="220"/>
      <c r="E1" s="220"/>
      <c r="F1" s="220"/>
    </row>
    <row r="2" spans="1:6" ht="21" customHeight="1" x14ac:dyDescent="0.25">
      <c r="A2" s="221" t="s">
        <v>527</v>
      </c>
      <c r="B2" s="221"/>
      <c r="C2" s="221"/>
      <c r="D2" s="221"/>
      <c r="E2" s="221"/>
      <c r="F2" s="221"/>
    </row>
    <row r="3" spans="1:6" x14ac:dyDescent="0.25">
      <c r="A3" s="222" t="s">
        <v>0</v>
      </c>
      <c r="B3" s="222"/>
      <c r="C3" s="222"/>
      <c r="D3" s="222"/>
      <c r="E3" s="222"/>
      <c r="F3" s="222"/>
    </row>
    <row r="4" spans="1:6" x14ac:dyDescent="0.25">
      <c r="A4" s="39"/>
      <c r="B4" s="39"/>
      <c r="C4" s="40"/>
      <c r="D4" s="46"/>
      <c r="E4" s="39"/>
      <c r="F4" s="39"/>
    </row>
    <row r="5" spans="1:6" ht="37.9" customHeight="1" x14ac:dyDescent="0.25">
      <c r="A5" s="223" t="s">
        <v>314</v>
      </c>
      <c r="B5" s="223"/>
      <c r="C5" s="223"/>
      <c r="D5" s="223"/>
      <c r="E5" s="223"/>
      <c r="F5" s="223"/>
    </row>
    <row r="6" spans="1:6" ht="22.15" customHeight="1" x14ac:dyDescent="0.25">
      <c r="A6" s="219" t="s">
        <v>20</v>
      </c>
      <c r="B6" s="224"/>
      <c r="C6" s="224"/>
      <c r="D6" s="224"/>
      <c r="E6" s="224"/>
      <c r="F6" s="224"/>
    </row>
    <row r="7" spans="1:6" ht="18.75" customHeight="1" x14ac:dyDescent="0.25">
      <c r="A7" s="219" t="s">
        <v>315</v>
      </c>
      <c r="B7" s="219"/>
      <c r="C7" s="219"/>
      <c r="D7" s="219"/>
      <c r="E7" s="219"/>
      <c r="F7" s="219"/>
    </row>
    <row r="8" spans="1:6" ht="12.75" customHeight="1" x14ac:dyDescent="0.25">
      <c r="A8" s="41"/>
      <c r="B8" s="41"/>
      <c r="C8" s="41"/>
      <c r="D8" s="47"/>
      <c r="E8" s="41"/>
      <c r="F8" s="41"/>
    </row>
    <row r="9" spans="1:6" x14ac:dyDescent="0.25">
      <c r="A9" s="38"/>
      <c r="B9" s="38"/>
      <c r="C9" s="40"/>
      <c r="D9" s="46"/>
      <c r="E9" s="39"/>
      <c r="F9" s="38"/>
    </row>
    <row r="10" spans="1:6" ht="15.75" customHeight="1" x14ac:dyDescent="0.25">
      <c r="A10" s="215" t="s">
        <v>1</v>
      </c>
      <c r="B10" s="215" t="s">
        <v>2</v>
      </c>
      <c r="C10" s="255" t="s">
        <v>3</v>
      </c>
      <c r="D10" s="256"/>
      <c r="E10" s="217" t="s">
        <v>4</v>
      </c>
      <c r="F10" s="217" t="s">
        <v>5</v>
      </c>
    </row>
    <row r="11" spans="1:6" ht="102.75" customHeight="1" x14ac:dyDescent="0.25">
      <c r="A11" s="216"/>
      <c r="B11" s="216"/>
      <c r="C11" s="257"/>
      <c r="D11" s="258"/>
      <c r="E11" s="218"/>
      <c r="F11" s="218"/>
    </row>
    <row r="12" spans="1:6" ht="17.25" customHeight="1" x14ac:dyDescent="0.25">
      <c r="A12" s="48"/>
      <c r="B12" s="48">
        <v>2</v>
      </c>
      <c r="C12" s="253">
        <v>3</v>
      </c>
      <c r="D12" s="254"/>
      <c r="E12" s="48">
        <v>4</v>
      </c>
      <c r="F12" s="48">
        <f>1+E12</f>
        <v>5</v>
      </c>
    </row>
    <row r="13" spans="1:6" x14ac:dyDescent="0.25">
      <c r="A13" s="42"/>
      <c r="B13" s="16"/>
      <c r="C13" s="52"/>
      <c r="D13" s="77"/>
      <c r="E13" s="18"/>
      <c r="F13" s="19"/>
    </row>
    <row r="14" spans="1:6" x14ac:dyDescent="0.25">
      <c r="A14" s="43"/>
      <c r="B14" s="16"/>
      <c r="C14" s="17"/>
      <c r="D14" s="78"/>
      <c r="E14" s="18"/>
      <c r="F14" s="19"/>
    </row>
    <row r="15" spans="1:6" x14ac:dyDescent="0.25">
      <c r="A15" s="42">
        <v>1</v>
      </c>
      <c r="B15" s="53"/>
      <c r="C15" s="54" t="s">
        <v>498</v>
      </c>
      <c r="D15" s="79"/>
      <c r="E15" s="53"/>
      <c r="F15" s="53"/>
    </row>
    <row r="16" spans="1:6" x14ac:dyDescent="0.25">
      <c r="A16" s="44">
        <f>+A15+1</f>
        <v>2</v>
      </c>
      <c r="B16" s="53">
        <v>1</v>
      </c>
      <c r="C16" s="56" t="s">
        <v>499</v>
      </c>
      <c r="D16" s="79"/>
      <c r="E16" s="53"/>
      <c r="F16" s="53"/>
    </row>
    <row r="17" spans="1:6" ht="24" x14ac:dyDescent="0.25">
      <c r="A17" s="44">
        <f t="shared" ref="A17:A80" si="0">+A16+1</f>
        <v>3</v>
      </c>
      <c r="B17" s="57" t="s">
        <v>39</v>
      </c>
      <c r="C17" s="33" t="s">
        <v>500</v>
      </c>
      <c r="D17" s="80"/>
      <c r="E17" s="51" t="s">
        <v>501</v>
      </c>
      <c r="F17" s="51">
        <v>7</v>
      </c>
    </row>
    <row r="18" spans="1:6" x14ac:dyDescent="0.25">
      <c r="A18" s="44">
        <f t="shared" si="0"/>
        <v>4</v>
      </c>
      <c r="B18" s="57" t="s">
        <v>40</v>
      </c>
      <c r="C18" s="33" t="s">
        <v>502</v>
      </c>
      <c r="D18" s="80"/>
      <c r="E18" s="51" t="s">
        <v>501</v>
      </c>
      <c r="F18" s="51">
        <v>1</v>
      </c>
    </row>
    <row r="19" spans="1:6" x14ac:dyDescent="0.25">
      <c r="A19" s="44">
        <f t="shared" si="0"/>
        <v>5</v>
      </c>
      <c r="B19" s="57" t="s">
        <v>41</v>
      </c>
      <c r="C19" s="33" t="s">
        <v>503</v>
      </c>
      <c r="D19" s="81"/>
      <c r="E19" s="51" t="s">
        <v>7</v>
      </c>
      <c r="F19" s="51">
        <v>7</v>
      </c>
    </row>
    <row r="20" spans="1:6" ht="16.899999999999999" customHeight="1" x14ac:dyDescent="0.25">
      <c r="A20" s="44">
        <f t="shared" si="0"/>
        <v>6</v>
      </c>
      <c r="B20" s="57" t="s">
        <v>42</v>
      </c>
      <c r="C20" s="59" t="s">
        <v>504</v>
      </c>
      <c r="D20" s="82" t="s">
        <v>505</v>
      </c>
      <c r="E20" s="51" t="s">
        <v>7</v>
      </c>
      <c r="F20" s="51"/>
    </row>
    <row r="21" spans="1:6" x14ac:dyDescent="0.25">
      <c r="A21" s="44">
        <f t="shared" si="0"/>
        <v>7</v>
      </c>
      <c r="B21" s="53">
        <v>2</v>
      </c>
      <c r="C21" s="60" t="s">
        <v>506</v>
      </c>
      <c r="D21" s="80"/>
      <c r="E21" s="51"/>
      <c r="F21" s="51"/>
    </row>
    <row r="22" spans="1:6" x14ac:dyDescent="0.25">
      <c r="A22" s="44">
        <f t="shared" si="0"/>
        <v>8</v>
      </c>
      <c r="B22" s="61" t="s">
        <v>79</v>
      </c>
      <c r="C22" s="33" t="s">
        <v>507</v>
      </c>
      <c r="D22" s="81" t="s">
        <v>508</v>
      </c>
      <c r="E22" s="51" t="s">
        <v>7</v>
      </c>
      <c r="F22" s="51">
        <v>2</v>
      </c>
    </row>
    <row r="23" spans="1:6" x14ac:dyDescent="0.25">
      <c r="A23" s="44">
        <f t="shared" si="0"/>
        <v>9</v>
      </c>
      <c r="B23" s="61" t="s">
        <v>80</v>
      </c>
      <c r="C23" s="33" t="s">
        <v>509</v>
      </c>
      <c r="D23" s="81" t="s">
        <v>510</v>
      </c>
      <c r="E23" s="51" t="s">
        <v>7</v>
      </c>
      <c r="F23" s="51">
        <v>9</v>
      </c>
    </row>
    <row r="24" spans="1:6" x14ac:dyDescent="0.25">
      <c r="A24" s="44">
        <f t="shared" si="0"/>
        <v>10</v>
      </c>
      <c r="B24" s="61">
        <v>3</v>
      </c>
      <c r="C24" s="60" t="s">
        <v>511</v>
      </c>
      <c r="D24" s="81"/>
      <c r="E24" s="51"/>
      <c r="F24" s="51"/>
    </row>
    <row r="25" spans="1:6" x14ac:dyDescent="0.25">
      <c r="A25" s="44">
        <f t="shared" si="0"/>
        <v>11</v>
      </c>
      <c r="B25" s="61" t="s">
        <v>93</v>
      </c>
      <c r="C25" s="33" t="s">
        <v>512</v>
      </c>
      <c r="D25" s="81"/>
      <c r="E25" s="51" t="s">
        <v>6</v>
      </c>
      <c r="F25" s="51">
        <v>50</v>
      </c>
    </row>
    <row r="26" spans="1:6" x14ac:dyDescent="0.25">
      <c r="A26" s="44">
        <f t="shared" si="0"/>
        <v>12</v>
      </c>
      <c r="B26" s="61" t="s">
        <v>94</v>
      </c>
      <c r="C26" s="33" t="s">
        <v>513</v>
      </c>
      <c r="D26" s="81"/>
      <c r="E26" s="51" t="s">
        <v>6</v>
      </c>
      <c r="F26" s="51">
        <v>1500</v>
      </c>
    </row>
    <row r="27" spans="1:6" x14ac:dyDescent="0.25">
      <c r="A27" s="44">
        <f t="shared" si="0"/>
        <v>13</v>
      </c>
      <c r="B27" s="61" t="s">
        <v>95</v>
      </c>
      <c r="C27" s="33" t="s">
        <v>514</v>
      </c>
      <c r="D27" s="81"/>
      <c r="E27" s="51" t="s">
        <v>6</v>
      </c>
      <c r="F27" s="51">
        <v>50</v>
      </c>
    </row>
    <row r="28" spans="1:6" x14ac:dyDescent="0.25">
      <c r="A28" s="44">
        <f t="shared" si="0"/>
        <v>14</v>
      </c>
      <c r="B28" s="61">
        <v>4</v>
      </c>
      <c r="C28" s="62" t="s">
        <v>515</v>
      </c>
      <c r="D28" s="81"/>
      <c r="E28" s="51"/>
      <c r="F28" s="51"/>
    </row>
    <row r="29" spans="1:6" x14ac:dyDescent="0.25">
      <c r="A29" s="44">
        <f t="shared" si="0"/>
        <v>15</v>
      </c>
      <c r="B29" s="61" t="s">
        <v>126</v>
      </c>
      <c r="C29" s="33" t="s">
        <v>516</v>
      </c>
      <c r="D29" s="81"/>
      <c r="E29" s="51" t="s">
        <v>7</v>
      </c>
      <c r="F29" s="51">
        <v>7</v>
      </c>
    </row>
    <row r="30" spans="1:6" x14ac:dyDescent="0.25">
      <c r="A30" s="44">
        <f t="shared" si="0"/>
        <v>16</v>
      </c>
      <c r="B30" s="61" t="s">
        <v>127</v>
      </c>
      <c r="C30" s="59" t="s">
        <v>517</v>
      </c>
      <c r="D30" s="82" t="s">
        <v>505</v>
      </c>
      <c r="E30" s="51" t="s">
        <v>501</v>
      </c>
      <c r="F30" s="51">
        <v>7</v>
      </c>
    </row>
    <row r="31" spans="1:6" x14ac:dyDescent="0.25">
      <c r="A31" s="44">
        <f t="shared" si="0"/>
        <v>17</v>
      </c>
      <c r="B31" s="61" t="s">
        <v>129</v>
      </c>
      <c r="C31" s="33" t="s">
        <v>518</v>
      </c>
      <c r="D31" s="81"/>
      <c r="E31" s="51" t="s">
        <v>7</v>
      </c>
      <c r="F31" s="51">
        <v>1</v>
      </c>
    </row>
    <row r="32" spans="1:6" x14ac:dyDescent="0.25">
      <c r="A32" s="44">
        <f t="shared" si="0"/>
        <v>18</v>
      </c>
      <c r="B32" s="61" t="s">
        <v>130</v>
      </c>
      <c r="C32" s="33" t="s">
        <v>519</v>
      </c>
      <c r="D32" s="83"/>
      <c r="E32" s="51" t="s">
        <v>6</v>
      </c>
      <c r="F32" s="51">
        <v>200</v>
      </c>
    </row>
    <row r="33" spans="1:6" ht="36" x14ac:dyDescent="0.25">
      <c r="A33" s="44">
        <f t="shared" si="0"/>
        <v>19</v>
      </c>
      <c r="B33" s="61" t="s">
        <v>131</v>
      </c>
      <c r="C33" s="33" t="s">
        <v>520</v>
      </c>
      <c r="D33" s="83"/>
      <c r="E33" s="63" t="s">
        <v>501</v>
      </c>
      <c r="F33" s="51">
        <v>1</v>
      </c>
    </row>
    <row r="34" spans="1:6" ht="34.15" customHeight="1" x14ac:dyDescent="0.25">
      <c r="A34" s="44">
        <f t="shared" si="0"/>
        <v>20</v>
      </c>
      <c r="B34" s="61" t="s">
        <v>132</v>
      </c>
      <c r="C34" s="33" t="s">
        <v>521</v>
      </c>
      <c r="D34" s="83" t="s">
        <v>522</v>
      </c>
      <c r="E34" s="51" t="s">
        <v>7</v>
      </c>
      <c r="F34" s="51">
        <v>100</v>
      </c>
    </row>
    <row r="35" spans="1:6" ht="19.899999999999999" customHeight="1" x14ac:dyDescent="0.25">
      <c r="A35" s="44">
        <f t="shared" si="0"/>
        <v>21</v>
      </c>
      <c r="B35" s="61" t="s">
        <v>133</v>
      </c>
      <c r="C35" s="33" t="s">
        <v>523</v>
      </c>
      <c r="D35" s="83"/>
      <c r="E35" s="63" t="s">
        <v>501</v>
      </c>
      <c r="F35" s="51">
        <v>1</v>
      </c>
    </row>
    <row r="36" spans="1:6" ht="34.15" customHeight="1" x14ac:dyDescent="0.25">
      <c r="A36" s="44">
        <f t="shared" si="0"/>
        <v>22</v>
      </c>
      <c r="B36" s="61" t="s">
        <v>134</v>
      </c>
      <c r="C36" s="33" t="s">
        <v>524</v>
      </c>
      <c r="D36" s="83"/>
      <c r="E36" s="63" t="s">
        <v>501</v>
      </c>
      <c r="F36" s="51">
        <v>1</v>
      </c>
    </row>
    <row r="37" spans="1:6" ht="31.9" customHeight="1" x14ac:dyDescent="0.25">
      <c r="A37" s="44">
        <f t="shared" si="0"/>
        <v>23</v>
      </c>
      <c r="B37" s="61" t="s">
        <v>135</v>
      </c>
      <c r="C37" s="33" t="s">
        <v>525</v>
      </c>
      <c r="D37" s="83"/>
      <c r="E37" s="63" t="s">
        <v>501</v>
      </c>
      <c r="F37" s="51">
        <v>1</v>
      </c>
    </row>
    <row r="38" spans="1:6" ht="21" customHeight="1" x14ac:dyDescent="0.25">
      <c r="A38" s="44">
        <f t="shared" si="0"/>
        <v>24</v>
      </c>
      <c r="B38" s="61" t="s">
        <v>136</v>
      </c>
      <c r="C38" s="33" t="s">
        <v>526</v>
      </c>
      <c r="D38" s="83"/>
      <c r="E38" s="63" t="s">
        <v>501</v>
      </c>
      <c r="F38" s="51">
        <v>1</v>
      </c>
    </row>
    <row r="39" spans="1:6" ht="19.5" customHeight="1" x14ac:dyDescent="0.25">
      <c r="A39" s="44">
        <f t="shared" si="0"/>
        <v>25</v>
      </c>
      <c r="B39" s="7"/>
      <c r="C39" s="8"/>
      <c r="D39" s="84"/>
      <c r="E39" s="13"/>
      <c r="F39" s="73"/>
    </row>
    <row r="40" spans="1:6" ht="18.600000000000001" customHeight="1" x14ac:dyDescent="0.25">
      <c r="A40" s="44">
        <f t="shared" si="0"/>
        <v>26</v>
      </c>
      <c r="B40" s="53"/>
      <c r="C40" s="55" t="s">
        <v>528</v>
      </c>
      <c r="D40" s="79"/>
      <c r="E40" s="45"/>
      <c r="F40" s="45"/>
    </row>
    <row r="41" spans="1:6" ht="18.600000000000001" customHeight="1" x14ac:dyDescent="0.25">
      <c r="A41" s="44">
        <f t="shared" si="0"/>
        <v>27</v>
      </c>
      <c r="B41" s="64">
        <v>1</v>
      </c>
      <c r="C41" s="65" t="s">
        <v>499</v>
      </c>
      <c r="D41" s="85"/>
      <c r="E41" s="65"/>
      <c r="F41" s="65"/>
    </row>
    <row r="42" spans="1:6" ht="18.600000000000001" customHeight="1" x14ac:dyDescent="0.25">
      <c r="A42" s="44">
        <f t="shared" si="0"/>
        <v>28</v>
      </c>
      <c r="B42" s="66" t="s">
        <v>39</v>
      </c>
      <c r="C42" s="67" t="s">
        <v>529</v>
      </c>
      <c r="D42" s="81" t="s">
        <v>530</v>
      </c>
      <c r="E42" s="51" t="s">
        <v>501</v>
      </c>
      <c r="F42" s="74">
        <v>1</v>
      </c>
    </row>
    <row r="43" spans="1:6" x14ac:dyDescent="0.25">
      <c r="A43" s="44">
        <f t="shared" si="0"/>
        <v>29</v>
      </c>
      <c r="B43" s="66" t="s">
        <v>40</v>
      </c>
      <c r="C43" s="68" t="s">
        <v>531</v>
      </c>
      <c r="D43" s="81"/>
      <c r="E43" s="51" t="s">
        <v>7</v>
      </c>
      <c r="F43" s="74">
        <v>2</v>
      </c>
    </row>
    <row r="44" spans="1:6" x14ac:dyDescent="0.25">
      <c r="A44" s="44">
        <f t="shared" si="0"/>
        <v>30</v>
      </c>
      <c r="B44" s="66" t="s">
        <v>41</v>
      </c>
      <c r="C44" s="69" t="s">
        <v>532</v>
      </c>
      <c r="D44" s="81" t="s">
        <v>533</v>
      </c>
      <c r="E44" s="51" t="s">
        <v>7</v>
      </c>
      <c r="F44" s="74">
        <v>2</v>
      </c>
    </row>
    <row r="45" spans="1:6" ht="27.6" customHeight="1" x14ac:dyDescent="0.25">
      <c r="A45" s="44">
        <f t="shared" si="0"/>
        <v>31</v>
      </c>
      <c r="B45" s="66" t="s">
        <v>42</v>
      </c>
      <c r="C45" s="69" t="s">
        <v>534</v>
      </c>
      <c r="D45" s="81" t="s">
        <v>535</v>
      </c>
      <c r="E45" s="51" t="s">
        <v>7</v>
      </c>
      <c r="F45" s="74">
        <v>1</v>
      </c>
    </row>
    <row r="46" spans="1:6" ht="18.600000000000001" customHeight="1" x14ac:dyDescent="0.25">
      <c r="A46" s="44">
        <f t="shared" si="0"/>
        <v>32</v>
      </c>
      <c r="B46" s="66" t="s">
        <v>44</v>
      </c>
      <c r="C46" s="69" t="s">
        <v>536</v>
      </c>
      <c r="D46" s="81" t="s">
        <v>537</v>
      </c>
      <c r="E46" s="51" t="s">
        <v>7</v>
      </c>
      <c r="F46" s="74">
        <v>1</v>
      </c>
    </row>
    <row r="47" spans="1:6" x14ac:dyDescent="0.25">
      <c r="A47" s="44">
        <f t="shared" si="0"/>
        <v>33</v>
      </c>
      <c r="B47" s="66"/>
      <c r="C47" s="69"/>
      <c r="D47" s="81"/>
      <c r="E47" s="51"/>
      <c r="F47" s="74"/>
    </row>
    <row r="48" spans="1:6" ht="21.75" customHeight="1" x14ac:dyDescent="0.25">
      <c r="A48" s="44">
        <f t="shared" si="0"/>
        <v>34</v>
      </c>
      <c r="B48" s="64" t="s">
        <v>538</v>
      </c>
      <c r="C48" s="65" t="s">
        <v>539</v>
      </c>
      <c r="D48" s="81"/>
      <c r="E48" s="51"/>
      <c r="F48" s="74"/>
    </row>
    <row r="49" spans="1:6" ht="21.75" customHeight="1" x14ac:dyDescent="0.25">
      <c r="A49" s="44">
        <f t="shared" si="0"/>
        <v>35</v>
      </c>
      <c r="B49" s="66" t="s">
        <v>79</v>
      </c>
      <c r="C49" s="69" t="s">
        <v>540</v>
      </c>
      <c r="D49" s="81" t="s">
        <v>541</v>
      </c>
      <c r="E49" s="51" t="s">
        <v>7</v>
      </c>
      <c r="F49" s="74">
        <v>9</v>
      </c>
    </row>
    <row r="50" spans="1:6" ht="15" customHeight="1" x14ac:dyDescent="0.25">
      <c r="A50" s="44">
        <f t="shared" si="0"/>
        <v>36</v>
      </c>
      <c r="B50" s="64" t="s">
        <v>12</v>
      </c>
      <c r="C50" s="65" t="s">
        <v>542</v>
      </c>
      <c r="D50" s="81"/>
      <c r="E50" s="51"/>
      <c r="F50" s="74"/>
    </row>
    <row r="51" spans="1:6" ht="20.25" customHeight="1" x14ac:dyDescent="0.25">
      <c r="A51" s="44">
        <f t="shared" si="0"/>
        <v>37</v>
      </c>
      <c r="B51" s="66" t="s">
        <v>93</v>
      </c>
      <c r="C51" s="69" t="s">
        <v>543</v>
      </c>
      <c r="D51" s="81"/>
      <c r="E51" s="51" t="s">
        <v>7</v>
      </c>
      <c r="F51" s="74">
        <v>3</v>
      </c>
    </row>
    <row r="52" spans="1:6" x14ac:dyDescent="0.25">
      <c r="A52" s="44">
        <f t="shared" si="0"/>
        <v>38</v>
      </c>
      <c r="B52" s="64">
        <v>4</v>
      </c>
      <c r="C52" s="65" t="s">
        <v>544</v>
      </c>
      <c r="D52" s="85"/>
      <c r="E52" s="65"/>
      <c r="F52" s="65"/>
    </row>
    <row r="53" spans="1:6" ht="22.5" x14ac:dyDescent="0.25">
      <c r="A53" s="44">
        <f t="shared" si="0"/>
        <v>39</v>
      </c>
      <c r="B53" s="66" t="s">
        <v>126</v>
      </c>
      <c r="C53" s="67" t="s">
        <v>545</v>
      </c>
      <c r="D53" s="81" t="s">
        <v>546</v>
      </c>
      <c r="E53" s="51" t="s">
        <v>547</v>
      </c>
      <c r="F53" s="74">
        <v>220</v>
      </c>
    </row>
    <row r="54" spans="1:6" ht="22.5" x14ac:dyDescent="0.25">
      <c r="A54" s="44">
        <f t="shared" si="0"/>
        <v>40</v>
      </c>
      <c r="B54" s="66" t="s">
        <v>127</v>
      </c>
      <c r="C54" s="67" t="s">
        <v>548</v>
      </c>
      <c r="D54" s="81" t="s">
        <v>549</v>
      </c>
      <c r="E54" s="51" t="s">
        <v>547</v>
      </c>
      <c r="F54" s="74">
        <v>100</v>
      </c>
    </row>
    <row r="55" spans="1:6" x14ac:dyDescent="0.25">
      <c r="A55" s="44">
        <f t="shared" si="0"/>
        <v>41</v>
      </c>
      <c r="B55" s="66" t="s">
        <v>129</v>
      </c>
      <c r="C55" s="67" t="s">
        <v>550</v>
      </c>
      <c r="D55" s="81"/>
      <c r="E55" s="51" t="s">
        <v>7</v>
      </c>
      <c r="F55" s="74">
        <v>3</v>
      </c>
    </row>
    <row r="56" spans="1:6" x14ac:dyDescent="0.25">
      <c r="A56" s="44">
        <f t="shared" si="0"/>
        <v>42</v>
      </c>
      <c r="B56" s="66" t="s">
        <v>130</v>
      </c>
      <c r="C56" s="67" t="s">
        <v>551</v>
      </c>
      <c r="D56" s="81"/>
      <c r="E56" s="51" t="s">
        <v>547</v>
      </c>
      <c r="F56" s="74">
        <v>100</v>
      </c>
    </row>
    <row r="57" spans="1:6" ht="45" x14ac:dyDescent="0.25">
      <c r="A57" s="44">
        <f t="shared" si="0"/>
        <v>43</v>
      </c>
      <c r="B57" s="66" t="s">
        <v>131</v>
      </c>
      <c r="C57" s="33" t="s">
        <v>552</v>
      </c>
      <c r="D57" s="86" t="s">
        <v>553</v>
      </c>
      <c r="E57" s="51" t="s">
        <v>7</v>
      </c>
      <c r="F57" s="51">
        <v>300</v>
      </c>
    </row>
    <row r="58" spans="1:6" ht="22.5" x14ac:dyDescent="0.25">
      <c r="A58" s="44">
        <f t="shared" si="0"/>
        <v>44</v>
      </c>
      <c r="B58" s="66" t="s">
        <v>132</v>
      </c>
      <c r="C58" s="33" t="s">
        <v>554</v>
      </c>
      <c r="D58" s="81" t="s">
        <v>555</v>
      </c>
      <c r="E58" s="51" t="s">
        <v>7</v>
      </c>
      <c r="F58" s="51">
        <v>300</v>
      </c>
    </row>
    <row r="59" spans="1:6" x14ac:dyDescent="0.25">
      <c r="A59" s="44">
        <f t="shared" si="0"/>
        <v>45</v>
      </c>
      <c r="B59" s="66" t="s">
        <v>133</v>
      </c>
      <c r="C59" s="70" t="s">
        <v>556</v>
      </c>
      <c r="D59" s="87" t="s">
        <v>557</v>
      </c>
      <c r="E59" s="51" t="s">
        <v>7</v>
      </c>
      <c r="F59" s="51">
        <v>600</v>
      </c>
    </row>
    <row r="60" spans="1:6" x14ac:dyDescent="0.25">
      <c r="A60" s="44">
        <f t="shared" si="0"/>
        <v>46</v>
      </c>
      <c r="B60" s="66" t="s">
        <v>134</v>
      </c>
      <c r="C60" s="33" t="s">
        <v>558</v>
      </c>
      <c r="D60" s="81"/>
      <c r="E60" s="51" t="s">
        <v>7</v>
      </c>
      <c r="F60" s="51">
        <v>50</v>
      </c>
    </row>
    <row r="61" spans="1:6" x14ac:dyDescent="0.25">
      <c r="A61" s="44">
        <f t="shared" si="0"/>
        <v>47</v>
      </c>
      <c r="B61" s="66" t="s">
        <v>135</v>
      </c>
      <c r="C61" s="33" t="s">
        <v>523</v>
      </c>
      <c r="D61" s="83"/>
      <c r="E61" s="63" t="s">
        <v>501</v>
      </c>
      <c r="F61" s="51">
        <v>1</v>
      </c>
    </row>
    <row r="62" spans="1:6" ht="25.5" x14ac:dyDescent="0.25">
      <c r="A62" s="44">
        <f t="shared" si="0"/>
        <v>48</v>
      </c>
      <c r="B62" s="66" t="s">
        <v>136</v>
      </c>
      <c r="C62" s="68" t="s">
        <v>559</v>
      </c>
      <c r="D62" s="88"/>
      <c r="E62" s="75" t="s">
        <v>501</v>
      </c>
      <c r="F62" s="76">
        <v>1</v>
      </c>
    </row>
    <row r="63" spans="1:6" ht="24" x14ac:dyDescent="0.25">
      <c r="A63" s="44">
        <f t="shared" si="0"/>
        <v>49</v>
      </c>
      <c r="B63" s="66" t="s">
        <v>137</v>
      </c>
      <c r="C63" s="71" t="s">
        <v>560</v>
      </c>
      <c r="D63" s="89"/>
      <c r="E63" s="51" t="s">
        <v>501</v>
      </c>
      <c r="F63" s="51">
        <v>1</v>
      </c>
    </row>
    <row r="64" spans="1:6" x14ac:dyDescent="0.25">
      <c r="A64" s="44">
        <f t="shared" si="0"/>
        <v>50</v>
      </c>
      <c r="B64" s="66" t="s">
        <v>139</v>
      </c>
      <c r="C64" s="33" t="s">
        <v>524</v>
      </c>
      <c r="D64" s="83"/>
      <c r="E64" s="63" t="s">
        <v>501</v>
      </c>
      <c r="F64" s="51">
        <v>1</v>
      </c>
    </row>
    <row r="65" spans="1:6" x14ac:dyDescent="0.25">
      <c r="A65" s="44">
        <f t="shared" si="0"/>
        <v>51</v>
      </c>
      <c r="B65" s="66" t="s">
        <v>141</v>
      </c>
      <c r="C65" s="33" t="s">
        <v>561</v>
      </c>
      <c r="D65" s="83"/>
      <c r="E65" s="63" t="s">
        <v>501</v>
      </c>
      <c r="F65" s="51">
        <v>1</v>
      </c>
    </row>
    <row r="66" spans="1:6" x14ac:dyDescent="0.25">
      <c r="A66" s="44">
        <f t="shared" si="0"/>
        <v>52</v>
      </c>
      <c r="B66" s="66" t="s">
        <v>143</v>
      </c>
      <c r="C66" s="33" t="s">
        <v>562</v>
      </c>
      <c r="D66" s="83"/>
      <c r="E66" s="63" t="s">
        <v>501</v>
      </c>
      <c r="F66" s="51">
        <v>1</v>
      </c>
    </row>
    <row r="67" spans="1:6" x14ac:dyDescent="0.25">
      <c r="A67" s="44">
        <f t="shared" si="0"/>
        <v>53</v>
      </c>
      <c r="B67" s="7"/>
      <c r="C67" s="4"/>
      <c r="D67" s="90"/>
      <c r="E67" s="13"/>
      <c r="F67" s="14"/>
    </row>
    <row r="68" spans="1:6" x14ac:dyDescent="0.25">
      <c r="A68" s="44">
        <f t="shared" si="0"/>
        <v>54</v>
      </c>
      <c r="B68" s="53"/>
      <c r="C68" s="55" t="s">
        <v>563</v>
      </c>
      <c r="D68" s="79"/>
      <c r="E68" s="45"/>
      <c r="F68" s="45"/>
    </row>
    <row r="69" spans="1:6" x14ac:dyDescent="0.25">
      <c r="A69" s="44">
        <f t="shared" si="0"/>
        <v>55</v>
      </c>
      <c r="B69" s="64">
        <v>1</v>
      </c>
      <c r="C69" s="65" t="s">
        <v>564</v>
      </c>
      <c r="D69" s="85"/>
      <c r="E69" s="65"/>
      <c r="F69" s="65"/>
    </row>
    <row r="70" spans="1:6" ht="25.5" x14ac:dyDescent="0.25">
      <c r="A70" s="44">
        <f t="shared" si="0"/>
        <v>56</v>
      </c>
      <c r="B70" s="66" t="s">
        <v>39</v>
      </c>
      <c r="C70" s="67" t="s">
        <v>565</v>
      </c>
      <c r="D70" s="81" t="s">
        <v>566</v>
      </c>
      <c r="E70" s="51" t="s">
        <v>7</v>
      </c>
      <c r="F70" s="74">
        <v>8</v>
      </c>
    </row>
    <row r="71" spans="1:6" x14ac:dyDescent="0.25">
      <c r="A71" s="44">
        <f t="shared" si="0"/>
        <v>57</v>
      </c>
      <c r="B71" s="66" t="s">
        <v>40</v>
      </c>
      <c r="C71" s="67" t="s">
        <v>567</v>
      </c>
      <c r="D71" s="81"/>
      <c r="E71" s="51" t="s">
        <v>7</v>
      </c>
      <c r="F71" s="74">
        <v>8</v>
      </c>
    </row>
    <row r="72" spans="1:6" x14ac:dyDescent="0.25">
      <c r="A72" s="44">
        <f t="shared" si="0"/>
        <v>58</v>
      </c>
      <c r="B72" s="64">
        <v>2</v>
      </c>
      <c r="C72" s="65" t="s">
        <v>544</v>
      </c>
      <c r="D72" s="85"/>
      <c r="E72" s="65"/>
      <c r="F72" s="65"/>
    </row>
    <row r="73" spans="1:6" x14ac:dyDescent="0.25">
      <c r="A73" s="44">
        <f t="shared" si="0"/>
        <v>59</v>
      </c>
      <c r="B73" s="66" t="s">
        <v>79</v>
      </c>
      <c r="C73" s="67" t="s">
        <v>568</v>
      </c>
      <c r="D73" s="81"/>
      <c r="E73" s="51" t="s">
        <v>547</v>
      </c>
      <c r="F73" s="74">
        <v>1100</v>
      </c>
    </row>
    <row r="74" spans="1:6" x14ac:dyDescent="0.25">
      <c r="A74" s="44">
        <f t="shared" si="0"/>
        <v>60</v>
      </c>
      <c r="B74" s="66" t="s">
        <v>80</v>
      </c>
      <c r="C74" s="67" t="s">
        <v>569</v>
      </c>
      <c r="D74" s="81"/>
      <c r="E74" s="51" t="s">
        <v>7</v>
      </c>
      <c r="F74" s="74">
        <v>16</v>
      </c>
    </row>
    <row r="75" spans="1:6" x14ac:dyDescent="0.25">
      <c r="A75" s="44">
        <f t="shared" si="0"/>
        <v>61</v>
      </c>
      <c r="B75" s="66" t="s">
        <v>83</v>
      </c>
      <c r="C75" s="67" t="s">
        <v>551</v>
      </c>
      <c r="D75" s="81"/>
      <c r="E75" s="51" t="s">
        <v>547</v>
      </c>
      <c r="F75" s="74">
        <v>150</v>
      </c>
    </row>
    <row r="76" spans="1:6" x14ac:dyDescent="0.25">
      <c r="A76" s="44">
        <f t="shared" si="0"/>
        <v>62</v>
      </c>
      <c r="B76" s="66" t="s">
        <v>85</v>
      </c>
      <c r="C76" s="33" t="s">
        <v>570</v>
      </c>
      <c r="D76" s="81"/>
      <c r="E76" s="51" t="s">
        <v>7</v>
      </c>
      <c r="F76" s="51">
        <v>300</v>
      </c>
    </row>
    <row r="77" spans="1:6" x14ac:dyDescent="0.25">
      <c r="A77" s="44">
        <f t="shared" si="0"/>
        <v>63</v>
      </c>
      <c r="B77" s="66" t="s">
        <v>87</v>
      </c>
      <c r="C77" s="33" t="s">
        <v>556</v>
      </c>
      <c r="D77" s="81" t="s">
        <v>557</v>
      </c>
      <c r="E77" s="51" t="s">
        <v>7</v>
      </c>
      <c r="F77" s="51">
        <v>300</v>
      </c>
    </row>
    <row r="78" spans="1:6" x14ac:dyDescent="0.25">
      <c r="A78" s="44">
        <f t="shared" si="0"/>
        <v>64</v>
      </c>
      <c r="B78" s="66" t="s">
        <v>89</v>
      </c>
      <c r="C78" s="33" t="s">
        <v>558</v>
      </c>
      <c r="D78" s="81"/>
      <c r="E78" s="51" t="s">
        <v>7</v>
      </c>
      <c r="F78" s="51">
        <v>50</v>
      </c>
    </row>
    <row r="79" spans="1:6" x14ac:dyDescent="0.25">
      <c r="A79" s="44">
        <f t="shared" si="0"/>
        <v>65</v>
      </c>
      <c r="B79" s="66" t="s">
        <v>91</v>
      </c>
      <c r="C79" s="33" t="s">
        <v>523</v>
      </c>
      <c r="D79" s="83"/>
      <c r="E79" s="63" t="s">
        <v>501</v>
      </c>
      <c r="F79" s="51">
        <v>1</v>
      </c>
    </row>
    <row r="80" spans="1:6" ht="25.5" x14ac:dyDescent="0.25">
      <c r="A80" s="44">
        <f t="shared" si="0"/>
        <v>66</v>
      </c>
      <c r="B80" s="66" t="s">
        <v>571</v>
      </c>
      <c r="C80" s="68" t="s">
        <v>559</v>
      </c>
      <c r="D80" s="88"/>
      <c r="E80" s="75" t="s">
        <v>501</v>
      </c>
      <c r="F80" s="76">
        <v>1</v>
      </c>
    </row>
    <row r="81" spans="1:6" ht="24" x14ac:dyDescent="0.25">
      <c r="A81" s="44">
        <f t="shared" ref="A81:A100" si="1">+A80+1</f>
        <v>67</v>
      </c>
      <c r="B81" s="66" t="s">
        <v>572</v>
      </c>
      <c r="C81" s="71" t="s">
        <v>560</v>
      </c>
      <c r="D81" s="89"/>
      <c r="E81" s="51" t="s">
        <v>501</v>
      </c>
      <c r="F81" s="51">
        <v>1</v>
      </c>
    </row>
    <row r="82" spans="1:6" x14ac:dyDescent="0.25">
      <c r="A82" s="44">
        <f t="shared" si="1"/>
        <v>68</v>
      </c>
      <c r="B82" s="66" t="s">
        <v>573</v>
      </c>
      <c r="C82" s="33" t="s">
        <v>524</v>
      </c>
      <c r="D82" s="83"/>
      <c r="E82" s="63" t="s">
        <v>501</v>
      </c>
      <c r="F82" s="51">
        <v>1</v>
      </c>
    </row>
    <row r="83" spans="1:6" x14ac:dyDescent="0.25">
      <c r="A83" s="44">
        <f t="shared" si="1"/>
        <v>69</v>
      </c>
      <c r="B83" s="66" t="s">
        <v>574</v>
      </c>
      <c r="C83" s="33" t="s">
        <v>561</v>
      </c>
      <c r="D83" s="83"/>
      <c r="E83" s="63" t="s">
        <v>501</v>
      </c>
      <c r="F83" s="51">
        <v>1</v>
      </c>
    </row>
    <row r="84" spans="1:6" x14ac:dyDescent="0.25">
      <c r="A84" s="44">
        <f t="shared" si="1"/>
        <v>70</v>
      </c>
      <c r="B84" s="66" t="s">
        <v>575</v>
      </c>
      <c r="C84" s="33" t="s">
        <v>562</v>
      </c>
      <c r="D84" s="83"/>
      <c r="E84" s="63" t="s">
        <v>501</v>
      </c>
      <c r="F84" s="51">
        <v>1</v>
      </c>
    </row>
    <row r="85" spans="1:6" x14ac:dyDescent="0.25">
      <c r="A85" s="44">
        <f t="shared" si="1"/>
        <v>71</v>
      </c>
      <c r="B85" s="7"/>
      <c r="C85" s="8"/>
      <c r="D85" s="84"/>
      <c r="E85" s="13"/>
      <c r="F85" s="14"/>
    </row>
    <row r="86" spans="1:6" ht="21.75" customHeight="1" x14ac:dyDescent="0.25">
      <c r="A86" s="44">
        <f t="shared" si="1"/>
        <v>72</v>
      </c>
      <c r="B86" s="53"/>
      <c r="C86" s="54" t="s">
        <v>576</v>
      </c>
      <c r="D86" s="79"/>
      <c r="E86" s="45"/>
      <c r="F86" s="45"/>
    </row>
    <row r="87" spans="1:6" x14ac:dyDescent="0.25">
      <c r="A87" s="44">
        <f t="shared" si="1"/>
        <v>73</v>
      </c>
      <c r="B87" s="54">
        <v>1</v>
      </c>
      <c r="C87" s="72" t="s">
        <v>577</v>
      </c>
      <c r="D87" s="91"/>
      <c r="E87" s="72"/>
      <c r="F87" s="72"/>
    </row>
    <row r="88" spans="1:6" ht="24" x14ac:dyDescent="0.25">
      <c r="A88" s="44">
        <f t="shared" si="1"/>
        <v>74</v>
      </c>
      <c r="B88" s="66" t="s">
        <v>39</v>
      </c>
      <c r="C88" s="58" t="s">
        <v>578</v>
      </c>
      <c r="D88" s="86" t="s">
        <v>579</v>
      </c>
      <c r="E88" s="51" t="s">
        <v>7</v>
      </c>
      <c r="F88" s="51">
        <v>7</v>
      </c>
    </row>
    <row r="89" spans="1:6" x14ac:dyDescent="0.25">
      <c r="A89" s="44">
        <f t="shared" si="1"/>
        <v>75</v>
      </c>
      <c r="B89" s="54">
        <v>2</v>
      </c>
      <c r="C89" s="72" t="s">
        <v>544</v>
      </c>
      <c r="D89" s="91"/>
      <c r="E89" s="72"/>
      <c r="F89" s="72"/>
    </row>
    <row r="90" spans="1:6" x14ac:dyDescent="0.25">
      <c r="A90" s="44">
        <f t="shared" si="1"/>
        <v>76</v>
      </c>
      <c r="B90" s="66" t="s">
        <v>79</v>
      </c>
      <c r="C90" s="58" t="s">
        <v>568</v>
      </c>
      <c r="D90" s="89"/>
      <c r="E90" s="51" t="s">
        <v>547</v>
      </c>
      <c r="F90" s="51">
        <v>600</v>
      </c>
    </row>
    <row r="91" spans="1:6" x14ac:dyDescent="0.25">
      <c r="A91" s="44">
        <f t="shared" si="1"/>
        <v>77</v>
      </c>
      <c r="B91" s="66" t="s">
        <v>80</v>
      </c>
      <c r="C91" s="58" t="s">
        <v>580</v>
      </c>
      <c r="D91" s="89"/>
      <c r="E91" s="51" t="s">
        <v>547</v>
      </c>
      <c r="F91" s="51">
        <v>100</v>
      </c>
    </row>
    <row r="92" spans="1:6" x14ac:dyDescent="0.25">
      <c r="A92" s="44">
        <f t="shared" si="1"/>
        <v>78</v>
      </c>
      <c r="B92" s="66" t="s">
        <v>83</v>
      </c>
      <c r="C92" s="58" t="s">
        <v>581</v>
      </c>
      <c r="D92" s="81"/>
      <c r="E92" s="51" t="s">
        <v>7</v>
      </c>
      <c r="F92" s="51">
        <v>7</v>
      </c>
    </row>
    <row r="93" spans="1:6" x14ac:dyDescent="0.25">
      <c r="A93" s="44">
        <f t="shared" si="1"/>
        <v>79</v>
      </c>
      <c r="B93" s="66" t="s">
        <v>85</v>
      </c>
      <c r="C93" s="58" t="s">
        <v>582</v>
      </c>
      <c r="D93" s="81"/>
      <c r="E93" s="51" t="s">
        <v>7</v>
      </c>
      <c r="F93" s="51">
        <v>180</v>
      </c>
    </row>
    <row r="94" spans="1:6" x14ac:dyDescent="0.25">
      <c r="A94" s="44">
        <f t="shared" si="1"/>
        <v>80</v>
      </c>
      <c r="B94" s="66" t="s">
        <v>87</v>
      </c>
      <c r="C94" s="58" t="s">
        <v>556</v>
      </c>
      <c r="D94" s="81" t="s">
        <v>557</v>
      </c>
      <c r="E94" s="51" t="s">
        <v>7</v>
      </c>
      <c r="F94" s="51">
        <v>180</v>
      </c>
    </row>
    <row r="95" spans="1:6" x14ac:dyDescent="0.25">
      <c r="A95" s="44">
        <f t="shared" si="1"/>
        <v>81</v>
      </c>
      <c r="B95" s="66" t="s">
        <v>89</v>
      </c>
      <c r="C95" s="58" t="s">
        <v>558</v>
      </c>
      <c r="D95" s="81"/>
      <c r="E95" s="51" t="s">
        <v>7</v>
      </c>
      <c r="F95" s="51">
        <v>20</v>
      </c>
    </row>
    <row r="96" spans="1:6" x14ac:dyDescent="0.25">
      <c r="A96" s="44">
        <f t="shared" si="1"/>
        <v>82</v>
      </c>
      <c r="B96" s="66" t="s">
        <v>91</v>
      </c>
      <c r="C96" s="33" t="s">
        <v>523</v>
      </c>
      <c r="D96" s="83"/>
      <c r="E96" s="63" t="s">
        <v>501</v>
      </c>
      <c r="F96" s="51">
        <v>1</v>
      </c>
    </row>
    <row r="97" spans="1:6" ht="24" x14ac:dyDescent="0.25">
      <c r="A97" s="44">
        <f t="shared" si="1"/>
        <v>83</v>
      </c>
      <c r="B97" s="66" t="s">
        <v>571</v>
      </c>
      <c r="C97" s="71" t="s">
        <v>560</v>
      </c>
      <c r="D97" s="89"/>
      <c r="E97" s="51" t="s">
        <v>501</v>
      </c>
      <c r="F97" s="51">
        <v>1</v>
      </c>
    </row>
    <row r="98" spans="1:6" x14ac:dyDescent="0.25">
      <c r="A98" s="44">
        <f t="shared" si="1"/>
        <v>84</v>
      </c>
      <c r="B98" s="66" t="s">
        <v>572</v>
      </c>
      <c r="C98" s="33" t="s">
        <v>524</v>
      </c>
      <c r="D98" s="83"/>
      <c r="E98" s="63" t="s">
        <v>501</v>
      </c>
      <c r="F98" s="51">
        <v>1</v>
      </c>
    </row>
    <row r="99" spans="1:6" x14ac:dyDescent="0.25">
      <c r="A99" s="44">
        <f t="shared" si="1"/>
        <v>85</v>
      </c>
      <c r="B99" s="66" t="s">
        <v>573</v>
      </c>
      <c r="C99" s="71" t="s">
        <v>559</v>
      </c>
      <c r="D99" s="83"/>
      <c r="E99" s="51" t="s">
        <v>501</v>
      </c>
      <c r="F99" s="51">
        <v>1</v>
      </c>
    </row>
    <row r="100" spans="1:6" x14ac:dyDescent="0.25">
      <c r="A100" s="44">
        <f t="shared" si="1"/>
        <v>86</v>
      </c>
      <c r="B100" s="66" t="s">
        <v>574</v>
      </c>
      <c r="C100" s="71" t="s">
        <v>583</v>
      </c>
      <c r="D100" s="89"/>
      <c r="E100" s="51" t="s">
        <v>501</v>
      </c>
      <c r="F100" s="51">
        <v>1</v>
      </c>
    </row>
  </sheetData>
  <mergeCells count="12">
    <mergeCell ref="A7:F7"/>
    <mergeCell ref="A1:F1"/>
    <mergeCell ref="A2:F2"/>
    <mergeCell ref="A3:F3"/>
    <mergeCell ref="A5:F5"/>
    <mergeCell ref="A6:F6"/>
    <mergeCell ref="C12:D12"/>
    <mergeCell ref="A10:A11"/>
    <mergeCell ref="B10:B11"/>
    <mergeCell ref="E10:E11"/>
    <mergeCell ref="F10:F11"/>
    <mergeCell ref="C10:D11"/>
  </mergeCells>
  <pageMargins left="0.70866141732283472" right="0.70866141732283472" top="0.74803149606299213" bottom="0.74803149606299213" header="0.31496062992125984" footer="0.31496062992125984"/>
  <pageSetup paperSize="9" scale="93" fitToHeight="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F7E72-B28B-41FD-9BED-5B03F9BDC49E}">
  <sheetPr>
    <pageSetUpPr fitToPage="1"/>
  </sheetPr>
  <dimension ref="A1:F37"/>
  <sheetViews>
    <sheetView topLeftCell="A17" zoomScaleNormal="100" workbookViewId="0">
      <selection activeCell="C46" sqref="C46"/>
    </sheetView>
  </sheetViews>
  <sheetFormatPr defaultColWidth="9.140625" defaultRowHeight="14.25" x14ac:dyDescent="0.2"/>
  <cols>
    <col min="1" max="1" width="6.140625" style="38" customWidth="1"/>
    <col min="2" max="2" width="6.7109375" style="38" customWidth="1"/>
    <col min="3" max="3" width="55" style="40" customWidth="1"/>
    <col min="4" max="4" width="14.28515625" style="46" customWidth="1"/>
    <col min="5" max="5" width="8.140625" style="39" customWidth="1"/>
    <col min="6" max="6" width="9.5703125" style="38" customWidth="1"/>
    <col min="7" max="245" width="9.140625" style="38"/>
    <col min="246" max="246" width="11.28515625" style="38" customWidth="1"/>
    <col min="247" max="247" width="6.7109375" style="38" customWidth="1"/>
    <col min="248" max="248" width="55" style="38" customWidth="1"/>
    <col min="249" max="249" width="8.140625" style="38" customWidth="1"/>
    <col min="250" max="250" width="9.5703125" style="38" customWidth="1"/>
    <col min="251" max="251" width="6" style="38" customWidth="1"/>
    <col min="252" max="252" width="6.7109375" style="38" customWidth="1"/>
    <col min="253" max="253" width="7.28515625" style="38" customWidth="1"/>
    <col min="254" max="254" width="7.5703125" style="38" customWidth="1"/>
    <col min="255" max="255" width="7.140625" style="38" customWidth="1"/>
    <col min="256" max="256" width="8.28515625" style="38" customWidth="1"/>
    <col min="257" max="257" width="10.28515625" style="38" customWidth="1"/>
    <col min="258" max="258" width="11" style="38" customWidth="1"/>
    <col min="259" max="259" width="10.140625" style="38" customWidth="1"/>
    <col min="260" max="260" width="8.5703125" style="38" customWidth="1"/>
    <col min="261" max="261" width="10.28515625" style="38" customWidth="1"/>
    <col min="262" max="501" width="9.140625" style="38"/>
    <col min="502" max="502" width="11.28515625" style="38" customWidth="1"/>
    <col min="503" max="503" width="6.7109375" style="38" customWidth="1"/>
    <col min="504" max="504" width="55" style="38" customWidth="1"/>
    <col min="505" max="505" width="8.140625" style="38" customWidth="1"/>
    <col min="506" max="506" width="9.5703125" style="38" customWidth="1"/>
    <col min="507" max="507" width="6" style="38" customWidth="1"/>
    <col min="508" max="508" width="6.7109375" style="38" customWidth="1"/>
    <col min="509" max="509" width="7.28515625" style="38" customWidth="1"/>
    <col min="510" max="510" width="7.5703125" style="38" customWidth="1"/>
    <col min="511" max="511" width="7.140625" style="38" customWidth="1"/>
    <col min="512" max="512" width="8.28515625" style="38" customWidth="1"/>
    <col min="513" max="513" width="10.28515625" style="38" customWidth="1"/>
    <col min="514" max="514" width="11" style="38" customWidth="1"/>
    <col min="515" max="515" width="10.140625" style="38" customWidth="1"/>
    <col min="516" max="516" width="8.5703125" style="38" customWidth="1"/>
    <col min="517" max="517" width="10.28515625" style="38" customWidth="1"/>
    <col min="518" max="757" width="9.140625" style="38"/>
    <col min="758" max="758" width="11.28515625" style="38" customWidth="1"/>
    <col min="759" max="759" width="6.7109375" style="38" customWidth="1"/>
    <col min="760" max="760" width="55" style="38" customWidth="1"/>
    <col min="761" max="761" width="8.140625" style="38" customWidth="1"/>
    <col min="762" max="762" width="9.5703125" style="38" customWidth="1"/>
    <col min="763" max="763" width="6" style="38" customWidth="1"/>
    <col min="764" max="764" width="6.7109375" style="38" customWidth="1"/>
    <col min="765" max="765" width="7.28515625" style="38" customWidth="1"/>
    <col min="766" max="766" width="7.5703125" style="38" customWidth="1"/>
    <col min="767" max="767" width="7.140625" style="38" customWidth="1"/>
    <col min="768" max="768" width="8.28515625" style="38" customWidth="1"/>
    <col min="769" max="769" width="10.28515625" style="38" customWidth="1"/>
    <col min="770" max="770" width="11" style="38" customWidth="1"/>
    <col min="771" max="771" width="10.140625" style="38" customWidth="1"/>
    <col min="772" max="772" width="8.5703125" style="38" customWidth="1"/>
    <col min="773" max="773" width="10.28515625" style="38" customWidth="1"/>
    <col min="774" max="1013" width="9.140625" style="38"/>
    <col min="1014" max="1014" width="11.28515625" style="38" customWidth="1"/>
    <col min="1015" max="1015" width="6.7109375" style="38" customWidth="1"/>
    <col min="1016" max="1016" width="55" style="38" customWidth="1"/>
    <col min="1017" max="1017" width="8.140625" style="38" customWidth="1"/>
    <col min="1018" max="1018" width="9.5703125" style="38" customWidth="1"/>
    <col min="1019" max="1019" width="6" style="38" customWidth="1"/>
    <col min="1020" max="1020" width="6.7109375" style="38" customWidth="1"/>
    <col min="1021" max="1021" width="7.28515625" style="38" customWidth="1"/>
    <col min="1022" max="1022" width="7.5703125" style="38" customWidth="1"/>
    <col min="1023" max="1023" width="7.140625" style="38" customWidth="1"/>
    <col min="1024" max="1024" width="8.28515625" style="38" customWidth="1"/>
    <col min="1025" max="1025" width="10.28515625" style="38" customWidth="1"/>
    <col min="1026" max="1026" width="11" style="38" customWidth="1"/>
    <col min="1027" max="1027" width="10.140625" style="38" customWidth="1"/>
    <col min="1028" max="1028" width="8.5703125" style="38" customWidth="1"/>
    <col min="1029" max="1029" width="10.28515625" style="38" customWidth="1"/>
    <col min="1030" max="1269" width="9.140625" style="38"/>
    <col min="1270" max="1270" width="11.28515625" style="38" customWidth="1"/>
    <col min="1271" max="1271" width="6.7109375" style="38" customWidth="1"/>
    <col min="1272" max="1272" width="55" style="38" customWidth="1"/>
    <col min="1273" max="1273" width="8.140625" style="38" customWidth="1"/>
    <col min="1274" max="1274" width="9.5703125" style="38" customWidth="1"/>
    <col min="1275" max="1275" width="6" style="38" customWidth="1"/>
    <col min="1276" max="1276" width="6.7109375" style="38" customWidth="1"/>
    <col min="1277" max="1277" width="7.28515625" style="38" customWidth="1"/>
    <col min="1278" max="1278" width="7.5703125" style="38" customWidth="1"/>
    <col min="1279" max="1279" width="7.140625" style="38" customWidth="1"/>
    <col min="1280" max="1280" width="8.28515625" style="38" customWidth="1"/>
    <col min="1281" max="1281" width="10.28515625" style="38" customWidth="1"/>
    <col min="1282" max="1282" width="11" style="38" customWidth="1"/>
    <col min="1283" max="1283" width="10.140625" style="38" customWidth="1"/>
    <col min="1284" max="1284" width="8.5703125" style="38" customWidth="1"/>
    <col min="1285" max="1285" width="10.28515625" style="38" customWidth="1"/>
    <col min="1286" max="1525" width="9.140625" style="38"/>
    <col min="1526" max="1526" width="11.28515625" style="38" customWidth="1"/>
    <col min="1527" max="1527" width="6.7109375" style="38" customWidth="1"/>
    <col min="1528" max="1528" width="55" style="38" customWidth="1"/>
    <col min="1529" max="1529" width="8.140625" style="38" customWidth="1"/>
    <col min="1530" max="1530" width="9.5703125" style="38" customWidth="1"/>
    <col min="1531" max="1531" width="6" style="38" customWidth="1"/>
    <col min="1532" max="1532" width="6.7109375" style="38" customWidth="1"/>
    <col min="1533" max="1533" width="7.28515625" style="38" customWidth="1"/>
    <col min="1534" max="1534" width="7.5703125" style="38" customWidth="1"/>
    <col min="1535" max="1535" width="7.140625" style="38" customWidth="1"/>
    <col min="1536" max="1536" width="8.28515625" style="38" customWidth="1"/>
    <col min="1537" max="1537" width="10.28515625" style="38" customWidth="1"/>
    <col min="1538" max="1538" width="11" style="38" customWidth="1"/>
    <col min="1539" max="1539" width="10.140625" style="38" customWidth="1"/>
    <col min="1540" max="1540" width="8.5703125" style="38" customWidth="1"/>
    <col min="1541" max="1541" width="10.28515625" style="38" customWidth="1"/>
    <col min="1542" max="1781" width="9.140625" style="38"/>
    <col min="1782" max="1782" width="11.28515625" style="38" customWidth="1"/>
    <col min="1783" max="1783" width="6.7109375" style="38" customWidth="1"/>
    <col min="1784" max="1784" width="55" style="38" customWidth="1"/>
    <col min="1785" max="1785" width="8.140625" style="38" customWidth="1"/>
    <col min="1786" max="1786" width="9.5703125" style="38" customWidth="1"/>
    <col min="1787" max="1787" width="6" style="38" customWidth="1"/>
    <col min="1788" max="1788" width="6.7109375" style="38" customWidth="1"/>
    <col min="1789" max="1789" width="7.28515625" style="38" customWidth="1"/>
    <col min="1790" max="1790" width="7.5703125" style="38" customWidth="1"/>
    <col min="1791" max="1791" width="7.140625" style="38" customWidth="1"/>
    <col min="1792" max="1792" width="8.28515625" style="38" customWidth="1"/>
    <col min="1793" max="1793" width="10.28515625" style="38" customWidth="1"/>
    <col min="1794" max="1794" width="11" style="38" customWidth="1"/>
    <col min="1795" max="1795" width="10.140625" style="38" customWidth="1"/>
    <col min="1796" max="1796" width="8.5703125" style="38" customWidth="1"/>
    <col min="1797" max="1797" width="10.28515625" style="38" customWidth="1"/>
    <col min="1798" max="2037" width="9.140625" style="38"/>
    <col min="2038" max="2038" width="11.28515625" style="38" customWidth="1"/>
    <col min="2039" max="2039" width="6.7109375" style="38" customWidth="1"/>
    <col min="2040" max="2040" width="55" style="38" customWidth="1"/>
    <col min="2041" max="2041" width="8.140625" style="38" customWidth="1"/>
    <col min="2042" max="2042" width="9.5703125" style="38" customWidth="1"/>
    <col min="2043" max="2043" width="6" style="38" customWidth="1"/>
    <col min="2044" max="2044" width="6.7109375" style="38" customWidth="1"/>
    <col min="2045" max="2045" width="7.28515625" style="38" customWidth="1"/>
    <col min="2046" max="2046" width="7.5703125" style="38" customWidth="1"/>
    <col min="2047" max="2047" width="7.140625" style="38" customWidth="1"/>
    <col min="2048" max="2048" width="8.28515625" style="38" customWidth="1"/>
    <col min="2049" max="2049" width="10.28515625" style="38" customWidth="1"/>
    <col min="2050" max="2050" width="11" style="38" customWidth="1"/>
    <col min="2051" max="2051" width="10.140625" style="38" customWidth="1"/>
    <col min="2052" max="2052" width="8.5703125" style="38" customWidth="1"/>
    <col min="2053" max="2053" width="10.28515625" style="38" customWidth="1"/>
    <col min="2054" max="2293" width="9.140625" style="38"/>
    <col min="2294" max="2294" width="11.28515625" style="38" customWidth="1"/>
    <col min="2295" max="2295" width="6.7109375" style="38" customWidth="1"/>
    <col min="2296" max="2296" width="55" style="38" customWidth="1"/>
    <col min="2297" max="2297" width="8.140625" style="38" customWidth="1"/>
    <col min="2298" max="2298" width="9.5703125" style="38" customWidth="1"/>
    <col min="2299" max="2299" width="6" style="38" customWidth="1"/>
    <col min="2300" max="2300" width="6.7109375" style="38" customWidth="1"/>
    <col min="2301" max="2301" width="7.28515625" style="38" customWidth="1"/>
    <col min="2302" max="2302" width="7.5703125" style="38" customWidth="1"/>
    <col min="2303" max="2303" width="7.140625" style="38" customWidth="1"/>
    <col min="2304" max="2304" width="8.28515625" style="38" customWidth="1"/>
    <col min="2305" max="2305" width="10.28515625" style="38" customWidth="1"/>
    <col min="2306" max="2306" width="11" style="38" customWidth="1"/>
    <col min="2307" max="2307" width="10.140625" style="38" customWidth="1"/>
    <col min="2308" max="2308" width="8.5703125" style="38" customWidth="1"/>
    <col min="2309" max="2309" width="10.28515625" style="38" customWidth="1"/>
    <col min="2310" max="2549" width="9.140625" style="38"/>
    <col min="2550" max="2550" width="11.28515625" style="38" customWidth="1"/>
    <col min="2551" max="2551" width="6.7109375" style="38" customWidth="1"/>
    <col min="2552" max="2552" width="55" style="38" customWidth="1"/>
    <col min="2553" max="2553" width="8.140625" style="38" customWidth="1"/>
    <col min="2554" max="2554" width="9.5703125" style="38" customWidth="1"/>
    <col min="2555" max="2555" width="6" style="38" customWidth="1"/>
    <col min="2556" max="2556" width="6.7109375" style="38" customWidth="1"/>
    <col min="2557" max="2557" width="7.28515625" style="38" customWidth="1"/>
    <col min="2558" max="2558" width="7.5703125" style="38" customWidth="1"/>
    <col min="2559" max="2559" width="7.140625" style="38" customWidth="1"/>
    <col min="2560" max="2560" width="8.28515625" style="38" customWidth="1"/>
    <col min="2561" max="2561" width="10.28515625" style="38" customWidth="1"/>
    <col min="2562" max="2562" width="11" style="38" customWidth="1"/>
    <col min="2563" max="2563" width="10.140625" style="38" customWidth="1"/>
    <col min="2564" max="2564" width="8.5703125" style="38" customWidth="1"/>
    <col min="2565" max="2565" width="10.28515625" style="38" customWidth="1"/>
    <col min="2566" max="2805" width="9.140625" style="38"/>
    <col min="2806" max="2806" width="11.28515625" style="38" customWidth="1"/>
    <col min="2807" max="2807" width="6.7109375" style="38" customWidth="1"/>
    <col min="2808" max="2808" width="55" style="38" customWidth="1"/>
    <col min="2809" max="2809" width="8.140625" style="38" customWidth="1"/>
    <col min="2810" max="2810" width="9.5703125" style="38" customWidth="1"/>
    <col min="2811" max="2811" width="6" style="38" customWidth="1"/>
    <col min="2812" max="2812" width="6.7109375" style="38" customWidth="1"/>
    <col min="2813" max="2813" width="7.28515625" style="38" customWidth="1"/>
    <col min="2814" max="2814" width="7.5703125" style="38" customWidth="1"/>
    <col min="2815" max="2815" width="7.140625" style="38" customWidth="1"/>
    <col min="2816" max="2816" width="8.28515625" style="38" customWidth="1"/>
    <col min="2817" max="2817" width="10.28515625" style="38" customWidth="1"/>
    <col min="2818" max="2818" width="11" style="38" customWidth="1"/>
    <col min="2819" max="2819" width="10.140625" style="38" customWidth="1"/>
    <col min="2820" max="2820" width="8.5703125" style="38" customWidth="1"/>
    <col min="2821" max="2821" width="10.28515625" style="38" customWidth="1"/>
    <col min="2822" max="3061" width="9.140625" style="38"/>
    <col min="3062" max="3062" width="11.28515625" style="38" customWidth="1"/>
    <col min="3063" max="3063" width="6.7109375" style="38" customWidth="1"/>
    <col min="3064" max="3064" width="55" style="38" customWidth="1"/>
    <col min="3065" max="3065" width="8.140625" style="38" customWidth="1"/>
    <col min="3066" max="3066" width="9.5703125" style="38" customWidth="1"/>
    <col min="3067" max="3067" width="6" style="38" customWidth="1"/>
    <col min="3068" max="3068" width="6.7109375" style="38" customWidth="1"/>
    <col min="3069" max="3069" width="7.28515625" style="38" customWidth="1"/>
    <col min="3070" max="3070" width="7.5703125" style="38" customWidth="1"/>
    <col min="3071" max="3071" width="7.140625" style="38" customWidth="1"/>
    <col min="3072" max="3072" width="8.28515625" style="38" customWidth="1"/>
    <col min="3073" max="3073" width="10.28515625" style="38" customWidth="1"/>
    <col min="3074" max="3074" width="11" style="38" customWidth="1"/>
    <col min="3075" max="3075" width="10.140625" style="38" customWidth="1"/>
    <col min="3076" max="3076" width="8.5703125" style="38" customWidth="1"/>
    <col min="3077" max="3077" width="10.28515625" style="38" customWidth="1"/>
    <col min="3078" max="3317" width="9.140625" style="38"/>
    <col min="3318" max="3318" width="11.28515625" style="38" customWidth="1"/>
    <col min="3319" max="3319" width="6.7109375" style="38" customWidth="1"/>
    <col min="3320" max="3320" width="55" style="38" customWidth="1"/>
    <col min="3321" max="3321" width="8.140625" style="38" customWidth="1"/>
    <col min="3322" max="3322" width="9.5703125" style="38" customWidth="1"/>
    <col min="3323" max="3323" width="6" style="38" customWidth="1"/>
    <col min="3324" max="3324" width="6.7109375" style="38" customWidth="1"/>
    <col min="3325" max="3325" width="7.28515625" style="38" customWidth="1"/>
    <col min="3326" max="3326" width="7.5703125" style="38" customWidth="1"/>
    <col min="3327" max="3327" width="7.140625" style="38" customWidth="1"/>
    <col min="3328" max="3328" width="8.28515625" style="38" customWidth="1"/>
    <col min="3329" max="3329" width="10.28515625" style="38" customWidth="1"/>
    <col min="3330" max="3330" width="11" style="38" customWidth="1"/>
    <col min="3331" max="3331" width="10.140625" style="38" customWidth="1"/>
    <col min="3332" max="3332" width="8.5703125" style="38" customWidth="1"/>
    <col min="3333" max="3333" width="10.28515625" style="38" customWidth="1"/>
    <col min="3334" max="3573" width="9.140625" style="38"/>
    <col min="3574" max="3574" width="11.28515625" style="38" customWidth="1"/>
    <col min="3575" max="3575" width="6.7109375" style="38" customWidth="1"/>
    <col min="3576" max="3576" width="55" style="38" customWidth="1"/>
    <col min="3577" max="3577" width="8.140625" style="38" customWidth="1"/>
    <col min="3578" max="3578" width="9.5703125" style="38" customWidth="1"/>
    <col min="3579" max="3579" width="6" style="38" customWidth="1"/>
    <col min="3580" max="3580" width="6.7109375" style="38" customWidth="1"/>
    <col min="3581" max="3581" width="7.28515625" style="38" customWidth="1"/>
    <col min="3582" max="3582" width="7.5703125" style="38" customWidth="1"/>
    <col min="3583" max="3583" width="7.140625" style="38" customWidth="1"/>
    <col min="3584" max="3584" width="8.28515625" style="38" customWidth="1"/>
    <col min="3585" max="3585" width="10.28515625" style="38" customWidth="1"/>
    <col min="3586" max="3586" width="11" style="38" customWidth="1"/>
    <col min="3587" max="3587" width="10.140625" style="38" customWidth="1"/>
    <col min="3588" max="3588" width="8.5703125" style="38" customWidth="1"/>
    <col min="3589" max="3589" width="10.28515625" style="38" customWidth="1"/>
    <col min="3590" max="3829" width="9.140625" style="38"/>
    <col min="3830" max="3830" width="11.28515625" style="38" customWidth="1"/>
    <col min="3831" max="3831" width="6.7109375" style="38" customWidth="1"/>
    <col min="3832" max="3832" width="55" style="38" customWidth="1"/>
    <col min="3833" max="3833" width="8.140625" style="38" customWidth="1"/>
    <col min="3834" max="3834" width="9.5703125" style="38" customWidth="1"/>
    <col min="3835" max="3835" width="6" style="38" customWidth="1"/>
    <col min="3836" max="3836" width="6.7109375" style="38" customWidth="1"/>
    <col min="3837" max="3837" width="7.28515625" style="38" customWidth="1"/>
    <col min="3838" max="3838" width="7.5703125" style="38" customWidth="1"/>
    <col min="3839" max="3839" width="7.140625" style="38" customWidth="1"/>
    <col min="3840" max="3840" width="8.28515625" style="38" customWidth="1"/>
    <col min="3841" max="3841" width="10.28515625" style="38" customWidth="1"/>
    <col min="3842" max="3842" width="11" style="38" customWidth="1"/>
    <col min="3843" max="3843" width="10.140625" style="38" customWidth="1"/>
    <col min="3844" max="3844" width="8.5703125" style="38" customWidth="1"/>
    <col min="3845" max="3845" width="10.28515625" style="38" customWidth="1"/>
    <col min="3846" max="4085" width="9.140625" style="38"/>
    <col min="4086" max="4086" width="11.28515625" style="38" customWidth="1"/>
    <col min="4087" max="4087" width="6.7109375" style="38" customWidth="1"/>
    <col min="4088" max="4088" width="55" style="38" customWidth="1"/>
    <col min="4089" max="4089" width="8.140625" style="38" customWidth="1"/>
    <col min="4090" max="4090" width="9.5703125" style="38" customWidth="1"/>
    <col min="4091" max="4091" width="6" style="38" customWidth="1"/>
    <col min="4092" max="4092" width="6.7109375" style="38" customWidth="1"/>
    <col min="4093" max="4093" width="7.28515625" style="38" customWidth="1"/>
    <col min="4094" max="4094" width="7.5703125" style="38" customWidth="1"/>
    <col min="4095" max="4095" width="7.140625" style="38" customWidth="1"/>
    <col min="4096" max="4096" width="8.28515625" style="38" customWidth="1"/>
    <col min="4097" max="4097" width="10.28515625" style="38" customWidth="1"/>
    <col min="4098" max="4098" width="11" style="38" customWidth="1"/>
    <col min="4099" max="4099" width="10.140625" style="38" customWidth="1"/>
    <col min="4100" max="4100" width="8.5703125" style="38" customWidth="1"/>
    <col min="4101" max="4101" width="10.28515625" style="38" customWidth="1"/>
    <col min="4102" max="4341" width="9.140625" style="38"/>
    <col min="4342" max="4342" width="11.28515625" style="38" customWidth="1"/>
    <col min="4343" max="4343" width="6.7109375" style="38" customWidth="1"/>
    <col min="4344" max="4344" width="55" style="38" customWidth="1"/>
    <col min="4345" max="4345" width="8.140625" style="38" customWidth="1"/>
    <col min="4346" max="4346" width="9.5703125" style="38" customWidth="1"/>
    <col min="4347" max="4347" width="6" style="38" customWidth="1"/>
    <col min="4348" max="4348" width="6.7109375" style="38" customWidth="1"/>
    <col min="4349" max="4349" width="7.28515625" style="38" customWidth="1"/>
    <col min="4350" max="4350" width="7.5703125" style="38" customWidth="1"/>
    <col min="4351" max="4351" width="7.140625" style="38" customWidth="1"/>
    <col min="4352" max="4352" width="8.28515625" style="38" customWidth="1"/>
    <col min="4353" max="4353" width="10.28515625" style="38" customWidth="1"/>
    <col min="4354" max="4354" width="11" style="38" customWidth="1"/>
    <col min="4355" max="4355" width="10.140625" style="38" customWidth="1"/>
    <col min="4356" max="4356" width="8.5703125" style="38" customWidth="1"/>
    <col min="4357" max="4357" width="10.28515625" style="38" customWidth="1"/>
    <col min="4358" max="4597" width="9.140625" style="38"/>
    <col min="4598" max="4598" width="11.28515625" style="38" customWidth="1"/>
    <col min="4599" max="4599" width="6.7109375" style="38" customWidth="1"/>
    <col min="4600" max="4600" width="55" style="38" customWidth="1"/>
    <col min="4601" max="4601" width="8.140625" style="38" customWidth="1"/>
    <col min="4602" max="4602" width="9.5703125" style="38" customWidth="1"/>
    <col min="4603" max="4603" width="6" style="38" customWidth="1"/>
    <col min="4604" max="4604" width="6.7109375" style="38" customWidth="1"/>
    <col min="4605" max="4605" width="7.28515625" style="38" customWidth="1"/>
    <col min="4606" max="4606" width="7.5703125" style="38" customWidth="1"/>
    <col min="4607" max="4607" width="7.140625" style="38" customWidth="1"/>
    <col min="4608" max="4608" width="8.28515625" style="38" customWidth="1"/>
    <col min="4609" max="4609" width="10.28515625" style="38" customWidth="1"/>
    <col min="4610" max="4610" width="11" style="38" customWidth="1"/>
    <col min="4611" max="4611" width="10.140625" style="38" customWidth="1"/>
    <col min="4612" max="4612" width="8.5703125" style="38" customWidth="1"/>
    <col min="4613" max="4613" width="10.28515625" style="38" customWidth="1"/>
    <col min="4614" max="4853" width="9.140625" style="38"/>
    <col min="4854" max="4854" width="11.28515625" style="38" customWidth="1"/>
    <col min="4855" max="4855" width="6.7109375" style="38" customWidth="1"/>
    <col min="4856" max="4856" width="55" style="38" customWidth="1"/>
    <col min="4857" max="4857" width="8.140625" style="38" customWidth="1"/>
    <col min="4858" max="4858" width="9.5703125" style="38" customWidth="1"/>
    <col min="4859" max="4859" width="6" style="38" customWidth="1"/>
    <col min="4860" max="4860" width="6.7109375" style="38" customWidth="1"/>
    <col min="4861" max="4861" width="7.28515625" style="38" customWidth="1"/>
    <col min="4862" max="4862" width="7.5703125" style="38" customWidth="1"/>
    <col min="4863" max="4863" width="7.140625" style="38" customWidth="1"/>
    <col min="4864" max="4864" width="8.28515625" style="38" customWidth="1"/>
    <col min="4865" max="4865" width="10.28515625" style="38" customWidth="1"/>
    <col min="4866" max="4866" width="11" style="38" customWidth="1"/>
    <col min="4867" max="4867" width="10.140625" style="38" customWidth="1"/>
    <col min="4868" max="4868" width="8.5703125" style="38" customWidth="1"/>
    <col min="4869" max="4869" width="10.28515625" style="38" customWidth="1"/>
    <col min="4870" max="5109" width="9.140625" style="38"/>
    <col min="5110" max="5110" width="11.28515625" style="38" customWidth="1"/>
    <col min="5111" max="5111" width="6.7109375" style="38" customWidth="1"/>
    <col min="5112" max="5112" width="55" style="38" customWidth="1"/>
    <col min="5113" max="5113" width="8.140625" style="38" customWidth="1"/>
    <col min="5114" max="5114" width="9.5703125" style="38" customWidth="1"/>
    <col min="5115" max="5115" width="6" style="38" customWidth="1"/>
    <col min="5116" max="5116" width="6.7109375" style="38" customWidth="1"/>
    <col min="5117" max="5117" width="7.28515625" style="38" customWidth="1"/>
    <col min="5118" max="5118" width="7.5703125" style="38" customWidth="1"/>
    <col min="5119" max="5119" width="7.140625" style="38" customWidth="1"/>
    <col min="5120" max="5120" width="8.28515625" style="38" customWidth="1"/>
    <col min="5121" max="5121" width="10.28515625" style="38" customWidth="1"/>
    <col min="5122" max="5122" width="11" style="38" customWidth="1"/>
    <col min="5123" max="5123" width="10.140625" style="38" customWidth="1"/>
    <col min="5124" max="5124" width="8.5703125" style="38" customWidth="1"/>
    <col min="5125" max="5125" width="10.28515625" style="38" customWidth="1"/>
    <col min="5126" max="5365" width="9.140625" style="38"/>
    <col min="5366" max="5366" width="11.28515625" style="38" customWidth="1"/>
    <col min="5367" max="5367" width="6.7109375" style="38" customWidth="1"/>
    <col min="5368" max="5368" width="55" style="38" customWidth="1"/>
    <col min="5369" max="5369" width="8.140625" style="38" customWidth="1"/>
    <col min="5370" max="5370" width="9.5703125" style="38" customWidth="1"/>
    <col min="5371" max="5371" width="6" style="38" customWidth="1"/>
    <col min="5372" max="5372" width="6.7109375" style="38" customWidth="1"/>
    <col min="5373" max="5373" width="7.28515625" style="38" customWidth="1"/>
    <col min="5374" max="5374" width="7.5703125" style="38" customWidth="1"/>
    <col min="5375" max="5375" width="7.140625" style="38" customWidth="1"/>
    <col min="5376" max="5376" width="8.28515625" style="38" customWidth="1"/>
    <col min="5377" max="5377" width="10.28515625" style="38" customWidth="1"/>
    <col min="5378" max="5378" width="11" style="38" customWidth="1"/>
    <col min="5379" max="5379" width="10.140625" style="38" customWidth="1"/>
    <col min="5380" max="5380" width="8.5703125" style="38" customWidth="1"/>
    <col min="5381" max="5381" width="10.28515625" style="38" customWidth="1"/>
    <col min="5382" max="5621" width="9.140625" style="38"/>
    <col min="5622" max="5622" width="11.28515625" style="38" customWidth="1"/>
    <col min="5623" max="5623" width="6.7109375" style="38" customWidth="1"/>
    <col min="5624" max="5624" width="55" style="38" customWidth="1"/>
    <col min="5625" max="5625" width="8.140625" style="38" customWidth="1"/>
    <col min="5626" max="5626" width="9.5703125" style="38" customWidth="1"/>
    <col min="5627" max="5627" width="6" style="38" customWidth="1"/>
    <col min="5628" max="5628" width="6.7109375" style="38" customWidth="1"/>
    <col min="5629" max="5629" width="7.28515625" style="38" customWidth="1"/>
    <col min="5630" max="5630" width="7.5703125" style="38" customWidth="1"/>
    <col min="5631" max="5631" width="7.140625" style="38" customWidth="1"/>
    <col min="5632" max="5632" width="8.28515625" style="38" customWidth="1"/>
    <col min="5633" max="5633" width="10.28515625" style="38" customWidth="1"/>
    <col min="5634" max="5634" width="11" style="38" customWidth="1"/>
    <col min="5635" max="5635" width="10.140625" style="38" customWidth="1"/>
    <col min="5636" max="5636" width="8.5703125" style="38" customWidth="1"/>
    <col min="5637" max="5637" width="10.28515625" style="38" customWidth="1"/>
    <col min="5638" max="5877" width="9.140625" style="38"/>
    <col min="5878" max="5878" width="11.28515625" style="38" customWidth="1"/>
    <col min="5879" max="5879" width="6.7109375" style="38" customWidth="1"/>
    <col min="5880" max="5880" width="55" style="38" customWidth="1"/>
    <col min="5881" max="5881" width="8.140625" style="38" customWidth="1"/>
    <col min="5882" max="5882" width="9.5703125" style="38" customWidth="1"/>
    <col min="5883" max="5883" width="6" style="38" customWidth="1"/>
    <col min="5884" max="5884" width="6.7109375" style="38" customWidth="1"/>
    <col min="5885" max="5885" width="7.28515625" style="38" customWidth="1"/>
    <col min="5886" max="5886" width="7.5703125" style="38" customWidth="1"/>
    <col min="5887" max="5887" width="7.140625" style="38" customWidth="1"/>
    <col min="5888" max="5888" width="8.28515625" style="38" customWidth="1"/>
    <col min="5889" max="5889" width="10.28515625" style="38" customWidth="1"/>
    <col min="5890" max="5890" width="11" style="38" customWidth="1"/>
    <col min="5891" max="5891" width="10.140625" style="38" customWidth="1"/>
    <col min="5892" max="5892" width="8.5703125" style="38" customWidth="1"/>
    <col min="5893" max="5893" width="10.28515625" style="38" customWidth="1"/>
    <col min="5894" max="6133" width="9.140625" style="38"/>
    <col min="6134" max="6134" width="11.28515625" style="38" customWidth="1"/>
    <col min="6135" max="6135" width="6.7109375" style="38" customWidth="1"/>
    <col min="6136" max="6136" width="55" style="38" customWidth="1"/>
    <col min="6137" max="6137" width="8.140625" style="38" customWidth="1"/>
    <col min="6138" max="6138" width="9.5703125" style="38" customWidth="1"/>
    <col min="6139" max="6139" width="6" style="38" customWidth="1"/>
    <col min="6140" max="6140" width="6.7109375" style="38" customWidth="1"/>
    <col min="6141" max="6141" width="7.28515625" style="38" customWidth="1"/>
    <col min="6142" max="6142" width="7.5703125" style="38" customWidth="1"/>
    <col min="6143" max="6143" width="7.140625" style="38" customWidth="1"/>
    <col min="6144" max="6144" width="8.28515625" style="38" customWidth="1"/>
    <col min="6145" max="6145" width="10.28515625" style="38" customWidth="1"/>
    <col min="6146" max="6146" width="11" style="38" customWidth="1"/>
    <col min="6147" max="6147" width="10.140625" style="38" customWidth="1"/>
    <col min="6148" max="6148" width="8.5703125" style="38" customWidth="1"/>
    <col min="6149" max="6149" width="10.28515625" style="38" customWidth="1"/>
    <col min="6150" max="6389" width="9.140625" style="38"/>
    <col min="6390" max="6390" width="11.28515625" style="38" customWidth="1"/>
    <col min="6391" max="6391" width="6.7109375" style="38" customWidth="1"/>
    <col min="6392" max="6392" width="55" style="38" customWidth="1"/>
    <col min="6393" max="6393" width="8.140625" style="38" customWidth="1"/>
    <col min="6394" max="6394" width="9.5703125" style="38" customWidth="1"/>
    <col min="6395" max="6395" width="6" style="38" customWidth="1"/>
    <col min="6396" max="6396" width="6.7109375" style="38" customWidth="1"/>
    <col min="6397" max="6397" width="7.28515625" style="38" customWidth="1"/>
    <col min="6398" max="6398" width="7.5703125" style="38" customWidth="1"/>
    <col min="6399" max="6399" width="7.140625" style="38" customWidth="1"/>
    <col min="6400" max="6400" width="8.28515625" style="38" customWidth="1"/>
    <col min="6401" max="6401" width="10.28515625" style="38" customWidth="1"/>
    <col min="6402" max="6402" width="11" style="38" customWidth="1"/>
    <col min="6403" max="6403" width="10.140625" style="38" customWidth="1"/>
    <col min="6404" max="6404" width="8.5703125" style="38" customWidth="1"/>
    <col min="6405" max="6405" width="10.28515625" style="38" customWidth="1"/>
    <col min="6406" max="6645" width="9.140625" style="38"/>
    <col min="6646" max="6646" width="11.28515625" style="38" customWidth="1"/>
    <col min="6647" max="6647" width="6.7109375" style="38" customWidth="1"/>
    <col min="6648" max="6648" width="55" style="38" customWidth="1"/>
    <col min="6649" max="6649" width="8.140625" style="38" customWidth="1"/>
    <col min="6650" max="6650" width="9.5703125" style="38" customWidth="1"/>
    <col min="6651" max="6651" width="6" style="38" customWidth="1"/>
    <col min="6652" max="6652" width="6.7109375" style="38" customWidth="1"/>
    <col min="6653" max="6653" width="7.28515625" style="38" customWidth="1"/>
    <col min="6654" max="6654" width="7.5703125" style="38" customWidth="1"/>
    <col min="6655" max="6655" width="7.140625" style="38" customWidth="1"/>
    <col min="6656" max="6656" width="8.28515625" style="38" customWidth="1"/>
    <col min="6657" max="6657" width="10.28515625" style="38" customWidth="1"/>
    <col min="6658" max="6658" width="11" style="38" customWidth="1"/>
    <col min="6659" max="6659" width="10.140625" style="38" customWidth="1"/>
    <col min="6660" max="6660" width="8.5703125" style="38" customWidth="1"/>
    <col min="6661" max="6661" width="10.28515625" style="38" customWidth="1"/>
    <col min="6662" max="6901" width="9.140625" style="38"/>
    <col min="6902" max="6902" width="11.28515625" style="38" customWidth="1"/>
    <col min="6903" max="6903" width="6.7109375" style="38" customWidth="1"/>
    <col min="6904" max="6904" width="55" style="38" customWidth="1"/>
    <col min="6905" max="6905" width="8.140625" style="38" customWidth="1"/>
    <col min="6906" max="6906" width="9.5703125" style="38" customWidth="1"/>
    <col min="6907" max="6907" width="6" style="38" customWidth="1"/>
    <col min="6908" max="6908" width="6.7109375" style="38" customWidth="1"/>
    <col min="6909" max="6909" width="7.28515625" style="38" customWidth="1"/>
    <col min="6910" max="6910" width="7.5703125" style="38" customWidth="1"/>
    <col min="6911" max="6911" width="7.140625" style="38" customWidth="1"/>
    <col min="6912" max="6912" width="8.28515625" style="38" customWidth="1"/>
    <col min="6913" max="6913" width="10.28515625" style="38" customWidth="1"/>
    <col min="6914" max="6914" width="11" style="38" customWidth="1"/>
    <col min="6915" max="6915" width="10.140625" style="38" customWidth="1"/>
    <col min="6916" max="6916" width="8.5703125" style="38" customWidth="1"/>
    <col min="6917" max="6917" width="10.28515625" style="38" customWidth="1"/>
    <col min="6918" max="7157" width="9.140625" style="38"/>
    <col min="7158" max="7158" width="11.28515625" style="38" customWidth="1"/>
    <col min="7159" max="7159" width="6.7109375" style="38" customWidth="1"/>
    <col min="7160" max="7160" width="55" style="38" customWidth="1"/>
    <col min="7161" max="7161" width="8.140625" style="38" customWidth="1"/>
    <col min="7162" max="7162" width="9.5703125" style="38" customWidth="1"/>
    <col min="7163" max="7163" width="6" style="38" customWidth="1"/>
    <col min="7164" max="7164" width="6.7109375" style="38" customWidth="1"/>
    <col min="7165" max="7165" width="7.28515625" style="38" customWidth="1"/>
    <col min="7166" max="7166" width="7.5703125" style="38" customWidth="1"/>
    <col min="7167" max="7167" width="7.140625" style="38" customWidth="1"/>
    <col min="7168" max="7168" width="8.28515625" style="38" customWidth="1"/>
    <col min="7169" max="7169" width="10.28515625" style="38" customWidth="1"/>
    <col min="7170" max="7170" width="11" style="38" customWidth="1"/>
    <col min="7171" max="7171" width="10.140625" style="38" customWidth="1"/>
    <col min="7172" max="7172" width="8.5703125" style="38" customWidth="1"/>
    <col min="7173" max="7173" width="10.28515625" style="38" customWidth="1"/>
    <col min="7174" max="7413" width="9.140625" style="38"/>
    <col min="7414" max="7414" width="11.28515625" style="38" customWidth="1"/>
    <col min="7415" max="7415" width="6.7109375" style="38" customWidth="1"/>
    <col min="7416" max="7416" width="55" style="38" customWidth="1"/>
    <col min="7417" max="7417" width="8.140625" style="38" customWidth="1"/>
    <col min="7418" max="7418" width="9.5703125" style="38" customWidth="1"/>
    <col min="7419" max="7419" width="6" style="38" customWidth="1"/>
    <col min="7420" max="7420" width="6.7109375" style="38" customWidth="1"/>
    <col min="7421" max="7421" width="7.28515625" style="38" customWidth="1"/>
    <col min="7422" max="7422" width="7.5703125" style="38" customWidth="1"/>
    <col min="7423" max="7423" width="7.140625" style="38" customWidth="1"/>
    <col min="7424" max="7424" width="8.28515625" style="38" customWidth="1"/>
    <col min="7425" max="7425" width="10.28515625" style="38" customWidth="1"/>
    <col min="7426" max="7426" width="11" style="38" customWidth="1"/>
    <col min="7427" max="7427" width="10.140625" style="38" customWidth="1"/>
    <col min="7428" max="7428" width="8.5703125" style="38" customWidth="1"/>
    <col min="7429" max="7429" width="10.28515625" style="38" customWidth="1"/>
    <col min="7430" max="7669" width="9.140625" style="38"/>
    <col min="7670" max="7670" width="11.28515625" style="38" customWidth="1"/>
    <col min="7671" max="7671" width="6.7109375" style="38" customWidth="1"/>
    <col min="7672" max="7672" width="55" style="38" customWidth="1"/>
    <col min="7673" max="7673" width="8.140625" style="38" customWidth="1"/>
    <col min="7674" max="7674" width="9.5703125" style="38" customWidth="1"/>
    <col min="7675" max="7675" width="6" style="38" customWidth="1"/>
    <col min="7676" max="7676" width="6.7109375" style="38" customWidth="1"/>
    <col min="7677" max="7677" width="7.28515625" style="38" customWidth="1"/>
    <col min="7678" max="7678" width="7.5703125" style="38" customWidth="1"/>
    <col min="7679" max="7679" width="7.140625" style="38" customWidth="1"/>
    <col min="7680" max="7680" width="8.28515625" style="38" customWidth="1"/>
    <col min="7681" max="7681" width="10.28515625" style="38" customWidth="1"/>
    <col min="7682" max="7682" width="11" style="38" customWidth="1"/>
    <col min="7683" max="7683" width="10.140625" style="38" customWidth="1"/>
    <col min="7684" max="7684" width="8.5703125" style="38" customWidth="1"/>
    <col min="7685" max="7685" width="10.28515625" style="38" customWidth="1"/>
    <col min="7686" max="7925" width="9.140625" style="38"/>
    <col min="7926" max="7926" width="11.28515625" style="38" customWidth="1"/>
    <col min="7927" max="7927" width="6.7109375" style="38" customWidth="1"/>
    <col min="7928" max="7928" width="55" style="38" customWidth="1"/>
    <col min="7929" max="7929" width="8.140625" style="38" customWidth="1"/>
    <col min="7930" max="7930" width="9.5703125" style="38" customWidth="1"/>
    <col min="7931" max="7931" width="6" style="38" customWidth="1"/>
    <col min="7932" max="7932" width="6.7109375" style="38" customWidth="1"/>
    <col min="7933" max="7933" width="7.28515625" style="38" customWidth="1"/>
    <col min="7934" max="7934" width="7.5703125" style="38" customWidth="1"/>
    <col min="7935" max="7935" width="7.140625" style="38" customWidth="1"/>
    <col min="7936" max="7936" width="8.28515625" style="38" customWidth="1"/>
    <col min="7937" max="7937" width="10.28515625" style="38" customWidth="1"/>
    <col min="7938" max="7938" width="11" style="38" customWidth="1"/>
    <col min="7939" max="7939" width="10.140625" style="38" customWidth="1"/>
    <col min="7940" max="7940" width="8.5703125" style="38" customWidth="1"/>
    <col min="7941" max="7941" width="10.28515625" style="38" customWidth="1"/>
    <col min="7942" max="8181" width="9.140625" style="38"/>
    <col min="8182" max="8182" width="11.28515625" style="38" customWidth="1"/>
    <col min="8183" max="8183" width="6.7109375" style="38" customWidth="1"/>
    <col min="8184" max="8184" width="55" style="38" customWidth="1"/>
    <col min="8185" max="8185" width="8.140625" style="38" customWidth="1"/>
    <col min="8186" max="8186" width="9.5703125" style="38" customWidth="1"/>
    <col min="8187" max="8187" width="6" style="38" customWidth="1"/>
    <col min="8188" max="8188" width="6.7109375" style="38" customWidth="1"/>
    <col min="8189" max="8189" width="7.28515625" style="38" customWidth="1"/>
    <col min="8190" max="8190" width="7.5703125" style="38" customWidth="1"/>
    <col min="8191" max="8191" width="7.140625" style="38" customWidth="1"/>
    <col min="8192" max="8192" width="8.28515625" style="38" customWidth="1"/>
    <col min="8193" max="8193" width="10.28515625" style="38" customWidth="1"/>
    <col min="8194" max="8194" width="11" style="38" customWidth="1"/>
    <col min="8195" max="8195" width="10.140625" style="38" customWidth="1"/>
    <col min="8196" max="8196" width="8.5703125" style="38" customWidth="1"/>
    <col min="8197" max="8197" width="10.28515625" style="38" customWidth="1"/>
    <col min="8198" max="8437" width="9.140625" style="38"/>
    <col min="8438" max="8438" width="11.28515625" style="38" customWidth="1"/>
    <col min="8439" max="8439" width="6.7109375" style="38" customWidth="1"/>
    <col min="8440" max="8440" width="55" style="38" customWidth="1"/>
    <col min="8441" max="8441" width="8.140625" style="38" customWidth="1"/>
    <col min="8442" max="8442" width="9.5703125" style="38" customWidth="1"/>
    <col min="8443" max="8443" width="6" style="38" customWidth="1"/>
    <col min="8444" max="8444" width="6.7109375" style="38" customWidth="1"/>
    <col min="8445" max="8445" width="7.28515625" style="38" customWidth="1"/>
    <col min="8446" max="8446" width="7.5703125" style="38" customWidth="1"/>
    <col min="8447" max="8447" width="7.140625" style="38" customWidth="1"/>
    <col min="8448" max="8448" width="8.28515625" style="38" customWidth="1"/>
    <col min="8449" max="8449" width="10.28515625" style="38" customWidth="1"/>
    <col min="8450" max="8450" width="11" style="38" customWidth="1"/>
    <col min="8451" max="8451" width="10.140625" style="38" customWidth="1"/>
    <col min="8452" max="8452" width="8.5703125" style="38" customWidth="1"/>
    <col min="8453" max="8453" width="10.28515625" style="38" customWidth="1"/>
    <col min="8454" max="8693" width="9.140625" style="38"/>
    <col min="8694" max="8694" width="11.28515625" style="38" customWidth="1"/>
    <col min="8695" max="8695" width="6.7109375" style="38" customWidth="1"/>
    <col min="8696" max="8696" width="55" style="38" customWidth="1"/>
    <col min="8697" max="8697" width="8.140625" style="38" customWidth="1"/>
    <col min="8698" max="8698" width="9.5703125" style="38" customWidth="1"/>
    <col min="8699" max="8699" width="6" style="38" customWidth="1"/>
    <col min="8700" max="8700" width="6.7109375" style="38" customWidth="1"/>
    <col min="8701" max="8701" width="7.28515625" style="38" customWidth="1"/>
    <col min="8702" max="8702" width="7.5703125" style="38" customWidth="1"/>
    <col min="8703" max="8703" width="7.140625" style="38" customWidth="1"/>
    <col min="8704" max="8704" width="8.28515625" style="38" customWidth="1"/>
    <col min="8705" max="8705" width="10.28515625" style="38" customWidth="1"/>
    <col min="8706" max="8706" width="11" style="38" customWidth="1"/>
    <col min="8707" max="8707" width="10.140625" style="38" customWidth="1"/>
    <col min="8708" max="8708" width="8.5703125" style="38" customWidth="1"/>
    <col min="8709" max="8709" width="10.28515625" style="38" customWidth="1"/>
    <col min="8710" max="8949" width="9.140625" style="38"/>
    <col min="8950" max="8950" width="11.28515625" style="38" customWidth="1"/>
    <col min="8951" max="8951" width="6.7109375" style="38" customWidth="1"/>
    <col min="8952" max="8952" width="55" style="38" customWidth="1"/>
    <col min="8953" max="8953" width="8.140625" style="38" customWidth="1"/>
    <col min="8954" max="8954" width="9.5703125" style="38" customWidth="1"/>
    <col min="8955" max="8955" width="6" style="38" customWidth="1"/>
    <col min="8956" max="8956" width="6.7109375" style="38" customWidth="1"/>
    <col min="8957" max="8957" width="7.28515625" style="38" customWidth="1"/>
    <col min="8958" max="8958" width="7.5703125" style="38" customWidth="1"/>
    <col min="8959" max="8959" width="7.140625" style="38" customWidth="1"/>
    <col min="8960" max="8960" width="8.28515625" style="38" customWidth="1"/>
    <col min="8961" max="8961" width="10.28515625" style="38" customWidth="1"/>
    <col min="8962" max="8962" width="11" style="38" customWidth="1"/>
    <col min="8963" max="8963" width="10.140625" style="38" customWidth="1"/>
    <col min="8964" max="8964" width="8.5703125" style="38" customWidth="1"/>
    <col min="8965" max="8965" width="10.28515625" style="38" customWidth="1"/>
    <col min="8966" max="9205" width="9.140625" style="38"/>
    <col min="9206" max="9206" width="11.28515625" style="38" customWidth="1"/>
    <col min="9207" max="9207" width="6.7109375" style="38" customWidth="1"/>
    <col min="9208" max="9208" width="55" style="38" customWidth="1"/>
    <col min="9209" max="9209" width="8.140625" style="38" customWidth="1"/>
    <col min="9210" max="9210" width="9.5703125" style="38" customWidth="1"/>
    <col min="9211" max="9211" width="6" style="38" customWidth="1"/>
    <col min="9212" max="9212" width="6.7109375" style="38" customWidth="1"/>
    <col min="9213" max="9213" width="7.28515625" style="38" customWidth="1"/>
    <col min="9214" max="9214" width="7.5703125" style="38" customWidth="1"/>
    <col min="9215" max="9215" width="7.140625" style="38" customWidth="1"/>
    <col min="9216" max="9216" width="8.28515625" style="38" customWidth="1"/>
    <col min="9217" max="9217" width="10.28515625" style="38" customWidth="1"/>
    <col min="9218" max="9218" width="11" style="38" customWidth="1"/>
    <col min="9219" max="9219" width="10.140625" style="38" customWidth="1"/>
    <col min="9220" max="9220" width="8.5703125" style="38" customWidth="1"/>
    <col min="9221" max="9221" width="10.28515625" style="38" customWidth="1"/>
    <col min="9222" max="9461" width="9.140625" style="38"/>
    <col min="9462" max="9462" width="11.28515625" style="38" customWidth="1"/>
    <col min="9463" max="9463" width="6.7109375" style="38" customWidth="1"/>
    <col min="9464" max="9464" width="55" style="38" customWidth="1"/>
    <col min="9465" max="9465" width="8.140625" style="38" customWidth="1"/>
    <col min="9466" max="9466" width="9.5703125" style="38" customWidth="1"/>
    <col min="9467" max="9467" width="6" style="38" customWidth="1"/>
    <col min="9468" max="9468" width="6.7109375" style="38" customWidth="1"/>
    <col min="9469" max="9469" width="7.28515625" style="38" customWidth="1"/>
    <col min="9470" max="9470" width="7.5703125" style="38" customWidth="1"/>
    <col min="9471" max="9471" width="7.140625" style="38" customWidth="1"/>
    <col min="9472" max="9472" width="8.28515625" style="38" customWidth="1"/>
    <col min="9473" max="9473" width="10.28515625" style="38" customWidth="1"/>
    <col min="9474" max="9474" width="11" style="38" customWidth="1"/>
    <col min="9475" max="9475" width="10.140625" style="38" customWidth="1"/>
    <col min="9476" max="9476" width="8.5703125" style="38" customWidth="1"/>
    <col min="9477" max="9477" width="10.28515625" style="38" customWidth="1"/>
    <col min="9478" max="9717" width="9.140625" style="38"/>
    <col min="9718" max="9718" width="11.28515625" style="38" customWidth="1"/>
    <col min="9719" max="9719" width="6.7109375" style="38" customWidth="1"/>
    <col min="9720" max="9720" width="55" style="38" customWidth="1"/>
    <col min="9721" max="9721" width="8.140625" style="38" customWidth="1"/>
    <col min="9722" max="9722" width="9.5703125" style="38" customWidth="1"/>
    <col min="9723" max="9723" width="6" style="38" customWidth="1"/>
    <col min="9724" max="9724" width="6.7109375" style="38" customWidth="1"/>
    <col min="9725" max="9725" width="7.28515625" style="38" customWidth="1"/>
    <col min="9726" max="9726" width="7.5703125" style="38" customWidth="1"/>
    <col min="9727" max="9727" width="7.140625" style="38" customWidth="1"/>
    <col min="9728" max="9728" width="8.28515625" style="38" customWidth="1"/>
    <col min="9729" max="9729" width="10.28515625" style="38" customWidth="1"/>
    <col min="9730" max="9730" width="11" style="38" customWidth="1"/>
    <col min="9731" max="9731" width="10.140625" style="38" customWidth="1"/>
    <col min="9732" max="9732" width="8.5703125" style="38" customWidth="1"/>
    <col min="9733" max="9733" width="10.28515625" style="38" customWidth="1"/>
    <col min="9734" max="9973" width="9.140625" style="38"/>
    <col min="9974" max="9974" width="11.28515625" style="38" customWidth="1"/>
    <col min="9975" max="9975" width="6.7109375" style="38" customWidth="1"/>
    <col min="9976" max="9976" width="55" style="38" customWidth="1"/>
    <col min="9977" max="9977" width="8.140625" style="38" customWidth="1"/>
    <col min="9978" max="9978" width="9.5703125" style="38" customWidth="1"/>
    <col min="9979" max="9979" width="6" style="38" customWidth="1"/>
    <col min="9980" max="9980" width="6.7109375" style="38" customWidth="1"/>
    <col min="9981" max="9981" width="7.28515625" style="38" customWidth="1"/>
    <col min="9982" max="9982" width="7.5703125" style="38" customWidth="1"/>
    <col min="9983" max="9983" width="7.140625" style="38" customWidth="1"/>
    <col min="9984" max="9984" width="8.28515625" style="38" customWidth="1"/>
    <col min="9985" max="9985" width="10.28515625" style="38" customWidth="1"/>
    <col min="9986" max="9986" width="11" style="38" customWidth="1"/>
    <col min="9987" max="9987" width="10.140625" style="38" customWidth="1"/>
    <col min="9988" max="9988" width="8.5703125" style="38" customWidth="1"/>
    <col min="9989" max="9989" width="10.28515625" style="38" customWidth="1"/>
    <col min="9990" max="10229" width="9.140625" style="38"/>
    <col min="10230" max="10230" width="11.28515625" style="38" customWidth="1"/>
    <col min="10231" max="10231" width="6.7109375" style="38" customWidth="1"/>
    <col min="10232" max="10232" width="55" style="38" customWidth="1"/>
    <col min="10233" max="10233" width="8.140625" style="38" customWidth="1"/>
    <col min="10234" max="10234" width="9.5703125" style="38" customWidth="1"/>
    <col min="10235" max="10235" width="6" style="38" customWidth="1"/>
    <col min="10236" max="10236" width="6.7109375" style="38" customWidth="1"/>
    <col min="10237" max="10237" width="7.28515625" style="38" customWidth="1"/>
    <col min="10238" max="10238" width="7.5703125" style="38" customWidth="1"/>
    <col min="10239" max="10239" width="7.140625" style="38" customWidth="1"/>
    <col min="10240" max="10240" width="8.28515625" style="38" customWidth="1"/>
    <col min="10241" max="10241" width="10.28515625" style="38" customWidth="1"/>
    <col min="10242" max="10242" width="11" style="38" customWidth="1"/>
    <col min="10243" max="10243" width="10.140625" style="38" customWidth="1"/>
    <col min="10244" max="10244" width="8.5703125" style="38" customWidth="1"/>
    <col min="10245" max="10245" width="10.28515625" style="38" customWidth="1"/>
    <col min="10246" max="10485" width="9.140625" style="38"/>
    <col min="10486" max="10486" width="11.28515625" style="38" customWidth="1"/>
    <col min="10487" max="10487" width="6.7109375" style="38" customWidth="1"/>
    <col min="10488" max="10488" width="55" style="38" customWidth="1"/>
    <col min="10489" max="10489" width="8.140625" style="38" customWidth="1"/>
    <col min="10490" max="10490" width="9.5703125" style="38" customWidth="1"/>
    <col min="10491" max="10491" width="6" style="38" customWidth="1"/>
    <col min="10492" max="10492" width="6.7109375" style="38" customWidth="1"/>
    <col min="10493" max="10493" width="7.28515625" style="38" customWidth="1"/>
    <col min="10494" max="10494" width="7.5703125" style="38" customWidth="1"/>
    <col min="10495" max="10495" width="7.140625" style="38" customWidth="1"/>
    <col min="10496" max="10496" width="8.28515625" style="38" customWidth="1"/>
    <col min="10497" max="10497" width="10.28515625" style="38" customWidth="1"/>
    <col min="10498" max="10498" width="11" style="38" customWidth="1"/>
    <col min="10499" max="10499" width="10.140625" style="38" customWidth="1"/>
    <col min="10500" max="10500" width="8.5703125" style="38" customWidth="1"/>
    <col min="10501" max="10501" width="10.28515625" style="38" customWidth="1"/>
    <col min="10502" max="10741" width="9.140625" style="38"/>
    <col min="10742" max="10742" width="11.28515625" style="38" customWidth="1"/>
    <col min="10743" max="10743" width="6.7109375" style="38" customWidth="1"/>
    <col min="10744" max="10744" width="55" style="38" customWidth="1"/>
    <col min="10745" max="10745" width="8.140625" style="38" customWidth="1"/>
    <col min="10746" max="10746" width="9.5703125" style="38" customWidth="1"/>
    <col min="10747" max="10747" width="6" style="38" customWidth="1"/>
    <col min="10748" max="10748" width="6.7109375" style="38" customWidth="1"/>
    <col min="10749" max="10749" width="7.28515625" style="38" customWidth="1"/>
    <col min="10750" max="10750" width="7.5703125" style="38" customWidth="1"/>
    <col min="10751" max="10751" width="7.140625" style="38" customWidth="1"/>
    <col min="10752" max="10752" width="8.28515625" style="38" customWidth="1"/>
    <col min="10753" max="10753" width="10.28515625" style="38" customWidth="1"/>
    <col min="10754" max="10754" width="11" style="38" customWidth="1"/>
    <col min="10755" max="10755" width="10.140625" style="38" customWidth="1"/>
    <col min="10756" max="10756" width="8.5703125" style="38" customWidth="1"/>
    <col min="10757" max="10757" width="10.28515625" style="38" customWidth="1"/>
    <col min="10758" max="10997" width="9.140625" style="38"/>
    <col min="10998" max="10998" width="11.28515625" style="38" customWidth="1"/>
    <col min="10999" max="10999" width="6.7109375" style="38" customWidth="1"/>
    <col min="11000" max="11000" width="55" style="38" customWidth="1"/>
    <col min="11001" max="11001" width="8.140625" style="38" customWidth="1"/>
    <col min="11002" max="11002" width="9.5703125" style="38" customWidth="1"/>
    <col min="11003" max="11003" width="6" style="38" customWidth="1"/>
    <col min="11004" max="11004" width="6.7109375" style="38" customWidth="1"/>
    <col min="11005" max="11005" width="7.28515625" style="38" customWidth="1"/>
    <col min="11006" max="11006" width="7.5703125" style="38" customWidth="1"/>
    <col min="11007" max="11007" width="7.140625" style="38" customWidth="1"/>
    <col min="11008" max="11008" width="8.28515625" style="38" customWidth="1"/>
    <col min="11009" max="11009" width="10.28515625" style="38" customWidth="1"/>
    <col min="11010" max="11010" width="11" style="38" customWidth="1"/>
    <col min="11011" max="11011" width="10.140625" style="38" customWidth="1"/>
    <col min="11012" max="11012" width="8.5703125" style="38" customWidth="1"/>
    <col min="11013" max="11013" width="10.28515625" style="38" customWidth="1"/>
    <col min="11014" max="11253" width="9.140625" style="38"/>
    <col min="11254" max="11254" width="11.28515625" style="38" customWidth="1"/>
    <col min="11255" max="11255" width="6.7109375" style="38" customWidth="1"/>
    <col min="11256" max="11256" width="55" style="38" customWidth="1"/>
    <col min="11257" max="11257" width="8.140625" style="38" customWidth="1"/>
    <col min="11258" max="11258" width="9.5703125" style="38" customWidth="1"/>
    <col min="11259" max="11259" width="6" style="38" customWidth="1"/>
    <col min="11260" max="11260" width="6.7109375" style="38" customWidth="1"/>
    <col min="11261" max="11261" width="7.28515625" style="38" customWidth="1"/>
    <col min="11262" max="11262" width="7.5703125" style="38" customWidth="1"/>
    <col min="11263" max="11263" width="7.140625" style="38" customWidth="1"/>
    <col min="11264" max="11264" width="8.28515625" style="38" customWidth="1"/>
    <col min="11265" max="11265" width="10.28515625" style="38" customWidth="1"/>
    <col min="11266" max="11266" width="11" style="38" customWidth="1"/>
    <col min="11267" max="11267" width="10.140625" style="38" customWidth="1"/>
    <col min="11268" max="11268" width="8.5703125" style="38" customWidth="1"/>
    <col min="11269" max="11269" width="10.28515625" style="38" customWidth="1"/>
    <col min="11270" max="11509" width="9.140625" style="38"/>
    <col min="11510" max="11510" width="11.28515625" style="38" customWidth="1"/>
    <col min="11511" max="11511" width="6.7109375" style="38" customWidth="1"/>
    <col min="11512" max="11512" width="55" style="38" customWidth="1"/>
    <col min="11513" max="11513" width="8.140625" style="38" customWidth="1"/>
    <col min="11514" max="11514" width="9.5703125" style="38" customWidth="1"/>
    <col min="11515" max="11515" width="6" style="38" customWidth="1"/>
    <col min="11516" max="11516" width="6.7109375" style="38" customWidth="1"/>
    <col min="11517" max="11517" width="7.28515625" style="38" customWidth="1"/>
    <col min="11518" max="11518" width="7.5703125" style="38" customWidth="1"/>
    <col min="11519" max="11519" width="7.140625" style="38" customWidth="1"/>
    <col min="11520" max="11520" width="8.28515625" style="38" customWidth="1"/>
    <col min="11521" max="11521" width="10.28515625" style="38" customWidth="1"/>
    <col min="11522" max="11522" width="11" style="38" customWidth="1"/>
    <col min="11523" max="11523" width="10.140625" style="38" customWidth="1"/>
    <col min="11524" max="11524" width="8.5703125" style="38" customWidth="1"/>
    <col min="11525" max="11525" width="10.28515625" style="38" customWidth="1"/>
    <col min="11526" max="11765" width="9.140625" style="38"/>
    <col min="11766" max="11766" width="11.28515625" style="38" customWidth="1"/>
    <col min="11767" max="11767" width="6.7109375" style="38" customWidth="1"/>
    <col min="11768" max="11768" width="55" style="38" customWidth="1"/>
    <col min="11769" max="11769" width="8.140625" style="38" customWidth="1"/>
    <col min="11770" max="11770" width="9.5703125" style="38" customWidth="1"/>
    <col min="11771" max="11771" width="6" style="38" customWidth="1"/>
    <col min="11772" max="11772" width="6.7109375" style="38" customWidth="1"/>
    <col min="11773" max="11773" width="7.28515625" style="38" customWidth="1"/>
    <col min="11774" max="11774" width="7.5703125" style="38" customWidth="1"/>
    <col min="11775" max="11775" width="7.140625" style="38" customWidth="1"/>
    <col min="11776" max="11776" width="8.28515625" style="38" customWidth="1"/>
    <col min="11777" max="11777" width="10.28515625" style="38" customWidth="1"/>
    <col min="11778" max="11778" width="11" style="38" customWidth="1"/>
    <col min="11779" max="11779" width="10.140625" style="38" customWidth="1"/>
    <col min="11780" max="11780" width="8.5703125" style="38" customWidth="1"/>
    <col min="11781" max="11781" width="10.28515625" style="38" customWidth="1"/>
    <col min="11782" max="12021" width="9.140625" style="38"/>
    <col min="12022" max="12022" width="11.28515625" style="38" customWidth="1"/>
    <col min="12023" max="12023" width="6.7109375" style="38" customWidth="1"/>
    <col min="12024" max="12024" width="55" style="38" customWidth="1"/>
    <col min="12025" max="12025" width="8.140625" style="38" customWidth="1"/>
    <col min="12026" max="12026" width="9.5703125" style="38" customWidth="1"/>
    <col min="12027" max="12027" width="6" style="38" customWidth="1"/>
    <col min="12028" max="12028" width="6.7109375" style="38" customWidth="1"/>
    <col min="12029" max="12029" width="7.28515625" style="38" customWidth="1"/>
    <col min="12030" max="12030" width="7.5703125" style="38" customWidth="1"/>
    <col min="12031" max="12031" width="7.140625" style="38" customWidth="1"/>
    <col min="12032" max="12032" width="8.28515625" style="38" customWidth="1"/>
    <col min="12033" max="12033" width="10.28515625" style="38" customWidth="1"/>
    <col min="12034" max="12034" width="11" style="38" customWidth="1"/>
    <col min="12035" max="12035" width="10.140625" style="38" customWidth="1"/>
    <col min="12036" max="12036" width="8.5703125" style="38" customWidth="1"/>
    <col min="12037" max="12037" width="10.28515625" style="38" customWidth="1"/>
    <col min="12038" max="12277" width="9.140625" style="38"/>
    <col min="12278" max="12278" width="11.28515625" style="38" customWidth="1"/>
    <col min="12279" max="12279" width="6.7109375" style="38" customWidth="1"/>
    <col min="12280" max="12280" width="55" style="38" customWidth="1"/>
    <col min="12281" max="12281" width="8.140625" style="38" customWidth="1"/>
    <col min="12282" max="12282" width="9.5703125" style="38" customWidth="1"/>
    <col min="12283" max="12283" width="6" style="38" customWidth="1"/>
    <col min="12284" max="12284" width="6.7109375" style="38" customWidth="1"/>
    <col min="12285" max="12285" width="7.28515625" style="38" customWidth="1"/>
    <col min="12286" max="12286" width="7.5703125" style="38" customWidth="1"/>
    <col min="12287" max="12287" width="7.140625" style="38" customWidth="1"/>
    <col min="12288" max="12288" width="8.28515625" style="38" customWidth="1"/>
    <col min="12289" max="12289" width="10.28515625" style="38" customWidth="1"/>
    <col min="12290" max="12290" width="11" style="38" customWidth="1"/>
    <col min="12291" max="12291" width="10.140625" style="38" customWidth="1"/>
    <col min="12292" max="12292" width="8.5703125" style="38" customWidth="1"/>
    <col min="12293" max="12293" width="10.28515625" style="38" customWidth="1"/>
    <col min="12294" max="12533" width="9.140625" style="38"/>
    <col min="12534" max="12534" width="11.28515625" style="38" customWidth="1"/>
    <col min="12535" max="12535" width="6.7109375" style="38" customWidth="1"/>
    <col min="12536" max="12536" width="55" style="38" customWidth="1"/>
    <col min="12537" max="12537" width="8.140625" style="38" customWidth="1"/>
    <col min="12538" max="12538" width="9.5703125" style="38" customWidth="1"/>
    <col min="12539" max="12539" width="6" style="38" customWidth="1"/>
    <col min="12540" max="12540" width="6.7109375" style="38" customWidth="1"/>
    <col min="12541" max="12541" width="7.28515625" style="38" customWidth="1"/>
    <col min="12542" max="12542" width="7.5703125" style="38" customWidth="1"/>
    <col min="12543" max="12543" width="7.140625" style="38" customWidth="1"/>
    <col min="12544" max="12544" width="8.28515625" style="38" customWidth="1"/>
    <col min="12545" max="12545" width="10.28515625" style="38" customWidth="1"/>
    <col min="12546" max="12546" width="11" style="38" customWidth="1"/>
    <col min="12547" max="12547" width="10.140625" style="38" customWidth="1"/>
    <col min="12548" max="12548" width="8.5703125" style="38" customWidth="1"/>
    <col min="12549" max="12549" width="10.28515625" style="38" customWidth="1"/>
    <col min="12550" max="12789" width="9.140625" style="38"/>
    <col min="12790" max="12790" width="11.28515625" style="38" customWidth="1"/>
    <col min="12791" max="12791" width="6.7109375" style="38" customWidth="1"/>
    <col min="12792" max="12792" width="55" style="38" customWidth="1"/>
    <col min="12793" max="12793" width="8.140625" style="38" customWidth="1"/>
    <col min="12794" max="12794" width="9.5703125" style="38" customWidth="1"/>
    <col min="12795" max="12795" width="6" style="38" customWidth="1"/>
    <col min="12796" max="12796" width="6.7109375" style="38" customWidth="1"/>
    <col min="12797" max="12797" width="7.28515625" style="38" customWidth="1"/>
    <col min="12798" max="12798" width="7.5703125" style="38" customWidth="1"/>
    <col min="12799" max="12799" width="7.140625" style="38" customWidth="1"/>
    <col min="12800" max="12800" width="8.28515625" style="38" customWidth="1"/>
    <col min="12801" max="12801" width="10.28515625" style="38" customWidth="1"/>
    <col min="12802" max="12802" width="11" style="38" customWidth="1"/>
    <col min="12803" max="12803" width="10.140625" style="38" customWidth="1"/>
    <col min="12804" max="12804" width="8.5703125" style="38" customWidth="1"/>
    <col min="12805" max="12805" width="10.28515625" style="38" customWidth="1"/>
    <col min="12806" max="13045" width="9.140625" style="38"/>
    <col min="13046" max="13046" width="11.28515625" style="38" customWidth="1"/>
    <col min="13047" max="13047" width="6.7109375" style="38" customWidth="1"/>
    <col min="13048" max="13048" width="55" style="38" customWidth="1"/>
    <col min="13049" max="13049" width="8.140625" style="38" customWidth="1"/>
    <col min="13050" max="13050" width="9.5703125" style="38" customWidth="1"/>
    <col min="13051" max="13051" width="6" style="38" customWidth="1"/>
    <col min="13052" max="13052" width="6.7109375" style="38" customWidth="1"/>
    <col min="13053" max="13053" width="7.28515625" style="38" customWidth="1"/>
    <col min="13054" max="13054" width="7.5703125" style="38" customWidth="1"/>
    <col min="13055" max="13055" width="7.140625" style="38" customWidth="1"/>
    <col min="13056" max="13056" width="8.28515625" style="38" customWidth="1"/>
    <col min="13057" max="13057" width="10.28515625" style="38" customWidth="1"/>
    <col min="13058" max="13058" width="11" style="38" customWidth="1"/>
    <col min="13059" max="13059" width="10.140625" style="38" customWidth="1"/>
    <col min="13060" max="13060" width="8.5703125" style="38" customWidth="1"/>
    <col min="13061" max="13061" width="10.28515625" style="38" customWidth="1"/>
    <col min="13062" max="13301" width="9.140625" style="38"/>
    <col min="13302" max="13302" width="11.28515625" style="38" customWidth="1"/>
    <col min="13303" max="13303" width="6.7109375" style="38" customWidth="1"/>
    <col min="13304" max="13304" width="55" style="38" customWidth="1"/>
    <col min="13305" max="13305" width="8.140625" style="38" customWidth="1"/>
    <col min="13306" max="13306" width="9.5703125" style="38" customWidth="1"/>
    <col min="13307" max="13307" width="6" style="38" customWidth="1"/>
    <col min="13308" max="13308" width="6.7109375" style="38" customWidth="1"/>
    <col min="13309" max="13309" width="7.28515625" style="38" customWidth="1"/>
    <col min="13310" max="13310" width="7.5703125" style="38" customWidth="1"/>
    <col min="13311" max="13311" width="7.140625" style="38" customWidth="1"/>
    <col min="13312" max="13312" width="8.28515625" style="38" customWidth="1"/>
    <col min="13313" max="13313" width="10.28515625" style="38" customWidth="1"/>
    <col min="13314" max="13314" width="11" style="38" customWidth="1"/>
    <col min="13315" max="13315" width="10.140625" style="38" customWidth="1"/>
    <col min="13316" max="13316" width="8.5703125" style="38" customWidth="1"/>
    <col min="13317" max="13317" width="10.28515625" style="38" customWidth="1"/>
    <col min="13318" max="13557" width="9.140625" style="38"/>
    <col min="13558" max="13558" width="11.28515625" style="38" customWidth="1"/>
    <col min="13559" max="13559" width="6.7109375" style="38" customWidth="1"/>
    <col min="13560" max="13560" width="55" style="38" customWidth="1"/>
    <col min="13561" max="13561" width="8.140625" style="38" customWidth="1"/>
    <col min="13562" max="13562" width="9.5703125" style="38" customWidth="1"/>
    <col min="13563" max="13563" width="6" style="38" customWidth="1"/>
    <col min="13564" max="13564" width="6.7109375" style="38" customWidth="1"/>
    <col min="13565" max="13565" width="7.28515625" style="38" customWidth="1"/>
    <col min="13566" max="13566" width="7.5703125" style="38" customWidth="1"/>
    <col min="13567" max="13567" width="7.140625" style="38" customWidth="1"/>
    <col min="13568" max="13568" width="8.28515625" style="38" customWidth="1"/>
    <col min="13569" max="13569" width="10.28515625" style="38" customWidth="1"/>
    <col min="13570" max="13570" width="11" style="38" customWidth="1"/>
    <col min="13571" max="13571" width="10.140625" style="38" customWidth="1"/>
    <col min="13572" max="13572" width="8.5703125" style="38" customWidth="1"/>
    <col min="13573" max="13573" width="10.28515625" style="38" customWidth="1"/>
    <col min="13574" max="13813" width="9.140625" style="38"/>
    <col min="13814" max="13814" width="11.28515625" style="38" customWidth="1"/>
    <col min="13815" max="13815" width="6.7109375" style="38" customWidth="1"/>
    <col min="13816" max="13816" width="55" style="38" customWidth="1"/>
    <col min="13817" max="13817" width="8.140625" style="38" customWidth="1"/>
    <col min="13818" max="13818" width="9.5703125" style="38" customWidth="1"/>
    <col min="13819" max="13819" width="6" style="38" customWidth="1"/>
    <col min="13820" max="13820" width="6.7109375" style="38" customWidth="1"/>
    <col min="13821" max="13821" width="7.28515625" style="38" customWidth="1"/>
    <col min="13822" max="13822" width="7.5703125" style="38" customWidth="1"/>
    <col min="13823" max="13823" width="7.140625" style="38" customWidth="1"/>
    <col min="13824" max="13824" width="8.28515625" style="38" customWidth="1"/>
    <col min="13825" max="13825" width="10.28515625" style="38" customWidth="1"/>
    <col min="13826" max="13826" width="11" style="38" customWidth="1"/>
    <col min="13827" max="13827" width="10.140625" style="38" customWidth="1"/>
    <col min="13828" max="13828" width="8.5703125" style="38" customWidth="1"/>
    <col min="13829" max="13829" width="10.28515625" style="38" customWidth="1"/>
    <col min="13830" max="14069" width="9.140625" style="38"/>
    <col min="14070" max="14070" width="11.28515625" style="38" customWidth="1"/>
    <col min="14071" max="14071" width="6.7109375" style="38" customWidth="1"/>
    <col min="14072" max="14072" width="55" style="38" customWidth="1"/>
    <col min="14073" max="14073" width="8.140625" style="38" customWidth="1"/>
    <col min="14074" max="14074" width="9.5703125" style="38" customWidth="1"/>
    <col min="14075" max="14075" width="6" style="38" customWidth="1"/>
    <col min="14076" max="14076" width="6.7109375" style="38" customWidth="1"/>
    <col min="14077" max="14077" width="7.28515625" style="38" customWidth="1"/>
    <col min="14078" max="14078" width="7.5703125" style="38" customWidth="1"/>
    <col min="14079" max="14079" width="7.140625" style="38" customWidth="1"/>
    <col min="14080" max="14080" width="8.28515625" style="38" customWidth="1"/>
    <col min="14081" max="14081" width="10.28515625" style="38" customWidth="1"/>
    <col min="14082" max="14082" width="11" style="38" customWidth="1"/>
    <col min="14083" max="14083" width="10.140625" style="38" customWidth="1"/>
    <col min="14084" max="14084" width="8.5703125" style="38" customWidth="1"/>
    <col min="14085" max="14085" width="10.28515625" style="38" customWidth="1"/>
    <col min="14086" max="14325" width="9.140625" style="38"/>
    <col min="14326" max="14326" width="11.28515625" style="38" customWidth="1"/>
    <col min="14327" max="14327" width="6.7109375" style="38" customWidth="1"/>
    <col min="14328" max="14328" width="55" style="38" customWidth="1"/>
    <col min="14329" max="14329" width="8.140625" style="38" customWidth="1"/>
    <col min="14330" max="14330" width="9.5703125" style="38" customWidth="1"/>
    <col min="14331" max="14331" width="6" style="38" customWidth="1"/>
    <col min="14332" max="14332" width="6.7109375" style="38" customWidth="1"/>
    <col min="14333" max="14333" width="7.28515625" style="38" customWidth="1"/>
    <col min="14334" max="14334" width="7.5703125" style="38" customWidth="1"/>
    <col min="14335" max="14335" width="7.140625" style="38" customWidth="1"/>
    <col min="14336" max="14336" width="8.28515625" style="38" customWidth="1"/>
    <col min="14337" max="14337" width="10.28515625" style="38" customWidth="1"/>
    <col min="14338" max="14338" width="11" style="38" customWidth="1"/>
    <col min="14339" max="14339" width="10.140625" style="38" customWidth="1"/>
    <col min="14340" max="14340" width="8.5703125" style="38" customWidth="1"/>
    <col min="14341" max="14341" width="10.28515625" style="38" customWidth="1"/>
    <col min="14342" max="14581" width="9.140625" style="38"/>
    <col min="14582" max="14582" width="11.28515625" style="38" customWidth="1"/>
    <col min="14583" max="14583" width="6.7109375" style="38" customWidth="1"/>
    <col min="14584" max="14584" width="55" style="38" customWidth="1"/>
    <col min="14585" max="14585" width="8.140625" style="38" customWidth="1"/>
    <col min="14586" max="14586" width="9.5703125" style="38" customWidth="1"/>
    <col min="14587" max="14587" width="6" style="38" customWidth="1"/>
    <col min="14588" max="14588" width="6.7109375" style="38" customWidth="1"/>
    <col min="14589" max="14589" width="7.28515625" style="38" customWidth="1"/>
    <col min="14590" max="14590" width="7.5703125" style="38" customWidth="1"/>
    <col min="14591" max="14591" width="7.140625" style="38" customWidth="1"/>
    <col min="14592" max="14592" width="8.28515625" style="38" customWidth="1"/>
    <col min="14593" max="14593" width="10.28515625" style="38" customWidth="1"/>
    <col min="14594" max="14594" width="11" style="38" customWidth="1"/>
    <col min="14595" max="14595" width="10.140625" style="38" customWidth="1"/>
    <col min="14596" max="14596" width="8.5703125" style="38" customWidth="1"/>
    <col min="14597" max="14597" width="10.28515625" style="38" customWidth="1"/>
    <col min="14598" max="14837" width="9.140625" style="38"/>
    <col min="14838" max="14838" width="11.28515625" style="38" customWidth="1"/>
    <col min="14839" max="14839" width="6.7109375" style="38" customWidth="1"/>
    <col min="14840" max="14840" width="55" style="38" customWidth="1"/>
    <col min="14841" max="14841" width="8.140625" style="38" customWidth="1"/>
    <col min="14842" max="14842" width="9.5703125" style="38" customWidth="1"/>
    <col min="14843" max="14843" width="6" style="38" customWidth="1"/>
    <col min="14844" max="14844" width="6.7109375" style="38" customWidth="1"/>
    <col min="14845" max="14845" width="7.28515625" style="38" customWidth="1"/>
    <col min="14846" max="14846" width="7.5703125" style="38" customWidth="1"/>
    <col min="14847" max="14847" width="7.140625" style="38" customWidth="1"/>
    <col min="14848" max="14848" width="8.28515625" style="38" customWidth="1"/>
    <col min="14849" max="14849" width="10.28515625" style="38" customWidth="1"/>
    <col min="14850" max="14850" width="11" style="38" customWidth="1"/>
    <col min="14851" max="14851" width="10.140625" style="38" customWidth="1"/>
    <col min="14852" max="14852" width="8.5703125" style="38" customWidth="1"/>
    <col min="14853" max="14853" width="10.28515625" style="38" customWidth="1"/>
    <col min="14854" max="15093" width="9.140625" style="38"/>
    <col min="15094" max="15094" width="11.28515625" style="38" customWidth="1"/>
    <col min="15095" max="15095" width="6.7109375" style="38" customWidth="1"/>
    <col min="15096" max="15096" width="55" style="38" customWidth="1"/>
    <col min="15097" max="15097" width="8.140625" style="38" customWidth="1"/>
    <col min="15098" max="15098" width="9.5703125" style="38" customWidth="1"/>
    <col min="15099" max="15099" width="6" style="38" customWidth="1"/>
    <col min="15100" max="15100" width="6.7109375" style="38" customWidth="1"/>
    <col min="15101" max="15101" width="7.28515625" style="38" customWidth="1"/>
    <col min="15102" max="15102" width="7.5703125" style="38" customWidth="1"/>
    <col min="15103" max="15103" width="7.140625" style="38" customWidth="1"/>
    <col min="15104" max="15104" width="8.28515625" style="38" customWidth="1"/>
    <col min="15105" max="15105" width="10.28515625" style="38" customWidth="1"/>
    <col min="15106" max="15106" width="11" style="38" customWidth="1"/>
    <col min="15107" max="15107" width="10.140625" style="38" customWidth="1"/>
    <col min="15108" max="15108" width="8.5703125" style="38" customWidth="1"/>
    <col min="15109" max="15109" width="10.28515625" style="38" customWidth="1"/>
    <col min="15110" max="15349" width="9.140625" style="38"/>
    <col min="15350" max="15350" width="11.28515625" style="38" customWidth="1"/>
    <col min="15351" max="15351" width="6.7109375" style="38" customWidth="1"/>
    <col min="15352" max="15352" width="55" style="38" customWidth="1"/>
    <col min="15353" max="15353" width="8.140625" style="38" customWidth="1"/>
    <col min="15354" max="15354" width="9.5703125" style="38" customWidth="1"/>
    <col min="15355" max="15355" width="6" style="38" customWidth="1"/>
    <col min="15356" max="15356" width="6.7109375" style="38" customWidth="1"/>
    <col min="15357" max="15357" width="7.28515625" style="38" customWidth="1"/>
    <col min="15358" max="15358" width="7.5703125" style="38" customWidth="1"/>
    <col min="15359" max="15359" width="7.140625" style="38" customWidth="1"/>
    <col min="15360" max="15360" width="8.28515625" style="38" customWidth="1"/>
    <col min="15361" max="15361" width="10.28515625" style="38" customWidth="1"/>
    <col min="15362" max="15362" width="11" style="38" customWidth="1"/>
    <col min="15363" max="15363" width="10.140625" style="38" customWidth="1"/>
    <col min="15364" max="15364" width="8.5703125" style="38" customWidth="1"/>
    <col min="15365" max="15365" width="10.28515625" style="38" customWidth="1"/>
    <col min="15366" max="15605" width="9.140625" style="38"/>
    <col min="15606" max="15606" width="11.28515625" style="38" customWidth="1"/>
    <col min="15607" max="15607" width="6.7109375" style="38" customWidth="1"/>
    <col min="15608" max="15608" width="55" style="38" customWidth="1"/>
    <col min="15609" max="15609" width="8.140625" style="38" customWidth="1"/>
    <col min="15610" max="15610" width="9.5703125" style="38" customWidth="1"/>
    <col min="15611" max="15611" width="6" style="38" customWidth="1"/>
    <col min="15612" max="15612" width="6.7109375" style="38" customWidth="1"/>
    <col min="15613" max="15613" width="7.28515625" style="38" customWidth="1"/>
    <col min="15614" max="15614" width="7.5703125" style="38" customWidth="1"/>
    <col min="15615" max="15615" width="7.140625" style="38" customWidth="1"/>
    <col min="15616" max="15616" width="8.28515625" style="38" customWidth="1"/>
    <col min="15617" max="15617" width="10.28515625" style="38" customWidth="1"/>
    <col min="15618" max="15618" width="11" style="38" customWidth="1"/>
    <col min="15619" max="15619" width="10.140625" style="38" customWidth="1"/>
    <col min="15620" max="15620" width="8.5703125" style="38" customWidth="1"/>
    <col min="15621" max="15621" width="10.28515625" style="38" customWidth="1"/>
    <col min="15622" max="15861" width="9.140625" style="38"/>
    <col min="15862" max="15862" width="11.28515625" style="38" customWidth="1"/>
    <col min="15863" max="15863" width="6.7109375" style="38" customWidth="1"/>
    <col min="15864" max="15864" width="55" style="38" customWidth="1"/>
    <col min="15865" max="15865" width="8.140625" style="38" customWidth="1"/>
    <col min="15866" max="15866" width="9.5703125" style="38" customWidth="1"/>
    <col min="15867" max="15867" width="6" style="38" customWidth="1"/>
    <col min="15868" max="15868" width="6.7109375" style="38" customWidth="1"/>
    <col min="15869" max="15869" width="7.28515625" style="38" customWidth="1"/>
    <col min="15870" max="15870" width="7.5703125" style="38" customWidth="1"/>
    <col min="15871" max="15871" width="7.140625" style="38" customWidth="1"/>
    <col min="15872" max="15872" width="8.28515625" style="38" customWidth="1"/>
    <col min="15873" max="15873" width="10.28515625" style="38" customWidth="1"/>
    <col min="15874" max="15874" width="11" style="38" customWidth="1"/>
    <col min="15875" max="15875" width="10.140625" style="38" customWidth="1"/>
    <col min="15876" max="15876" width="8.5703125" style="38" customWidth="1"/>
    <col min="15877" max="15877" width="10.28515625" style="38" customWidth="1"/>
    <col min="15878" max="16117" width="9.140625" style="38"/>
    <col min="16118" max="16118" width="11.28515625" style="38" customWidth="1"/>
    <col min="16119" max="16119" width="6.7109375" style="38" customWidth="1"/>
    <col min="16120" max="16120" width="55" style="38" customWidth="1"/>
    <col min="16121" max="16121" width="8.140625" style="38" customWidth="1"/>
    <col min="16122" max="16122" width="9.5703125" style="38" customWidth="1"/>
    <col min="16123" max="16123" width="6" style="38" customWidth="1"/>
    <col min="16124" max="16124" width="6.7109375" style="38" customWidth="1"/>
    <col min="16125" max="16125" width="7.28515625" style="38" customWidth="1"/>
    <col min="16126" max="16126" width="7.5703125" style="38" customWidth="1"/>
    <col min="16127" max="16127" width="7.140625" style="38" customWidth="1"/>
    <col min="16128" max="16128" width="8.28515625" style="38" customWidth="1"/>
    <col min="16129" max="16129" width="10.28515625" style="38" customWidth="1"/>
    <col min="16130" max="16130" width="11" style="38" customWidth="1"/>
    <col min="16131" max="16131" width="10.140625" style="38" customWidth="1"/>
    <col min="16132" max="16132" width="8.5703125" style="38" customWidth="1"/>
    <col min="16133" max="16133" width="10.28515625" style="38" customWidth="1"/>
    <col min="16134" max="16384" width="9.140625" style="38"/>
  </cols>
  <sheetData>
    <row r="1" spans="1:6" ht="15" x14ac:dyDescent="0.25">
      <c r="A1" s="220" t="s">
        <v>802</v>
      </c>
      <c r="B1" s="220"/>
      <c r="C1" s="220"/>
      <c r="D1" s="220"/>
      <c r="E1" s="220"/>
      <c r="F1" s="220"/>
    </row>
    <row r="2" spans="1:6" ht="21" customHeight="1" x14ac:dyDescent="0.2">
      <c r="A2" s="221" t="s">
        <v>612</v>
      </c>
      <c r="B2" s="221"/>
      <c r="C2" s="221"/>
      <c r="D2" s="221"/>
      <c r="E2" s="221"/>
      <c r="F2" s="221"/>
    </row>
    <row r="3" spans="1:6" x14ac:dyDescent="0.2">
      <c r="A3" s="222" t="s">
        <v>0</v>
      </c>
      <c r="B3" s="222"/>
      <c r="C3" s="222"/>
      <c r="D3" s="222"/>
      <c r="E3" s="222"/>
      <c r="F3" s="222"/>
    </row>
    <row r="4" spans="1:6" x14ac:dyDescent="0.2">
      <c r="A4" s="39"/>
      <c r="B4" s="39"/>
      <c r="F4" s="39"/>
    </row>
    <row r="5" spans="1:6" ht="37.9" customHeight="1" x14ac:dyDescent="0.25">
      <c r="A5" s="223" t="s">
        <v>314</v>
      </c>
      <c r="B5" s="223"/>
      <c r="C5" s="223"/>
      <c r="D5" s="223"/>
      <c r="E5" s="223"/>
      <c r="F5" s="223"/>
    </row>
    <row r="6" spans="1:6" ht="22.15" customHeight="1" x14ac:dyDescent="0.2">
      <c r="A6" s="219" t="s">
        <v>20</v>
      </c>
      <c r="B6" s="224"/>
      <c r="C6" s="224"/>
      <c r="D6" s="224"/>
      <c r="E6" s="224"/>
      <c r="F6" s="224"/>
    </row>
    <row r="7" spans="1:6" ht="18.75" customHeight="1" x14ac:dyDescent="0.2">
      <c r="A7" s="219" t="s">
        <v>315</v>
      </c>
      <c r="B7" s="219"/>
      <c r="C7" s="219"/>
      <c r="D7" s="219"/>
      <c r="E7" s="219"/>
      <c r="F7" s="219"/>
    </row>
    <row r="8" spans="1:6" ht="12.75" customHeight="1" x14ac:dyDescent="0.2">
      <c r="A8" s="41"/>
      <c r="B8" s="41"/>
      <c r="C8" s="41"/>
      <c r="D8" s="47"/>
      <c r="E8" s="41"/>
      <c r="F8" s="41"/>
    </row>
    <row r="10" spans="1:6" ht="15.75" customHeight="1" x14ac:dyDescent="0.2">
      <c r="A10" s="215" t="s">
        <v>1</v>
      </c>
      <c r="B10" s="215" t="s">
        <v>2</v>
      </c>
      <c r="C10" s="255" t="s">
        <v>3</v>
      </c>
      <c r="D10" s="256"/>
      <c r="E10" s="217" t="s">
        <v>4</v>
      </c>
      <c r="F10" s="217" t="s">
        <v>5</v>
      </c>
    </row>
    <row r="11" spans="1:6" ht="102.75" customHeight="1" x14ac:dyDescent="0.2">
      <c r="A11" s="216"/>
      <c r="B11" s="216"/>
      <c r="C11" s="257"/>
      <c r="D11" s="258"/>
      <c r="E11" s="218"/>
      <c r="F11" s="218"/>
    </row>
    <row r="12" spans="1:6" ht="17.25" customHeight="1" x14ac:dyDescent="0.2">
      <c r="A12" s="48"/>
      <c r="B12" s="48">
        <v>2</v>
      </c>
      <c r="C12" s="253">
        <v>3</v>
      </c>
      <c r="D12" s="254"/>
      <c r="E12" s="48">
        <v>4</v>
      </c>
      <c r="F12" s="48">
        <f>1+E12</f>
        <v>5</v>
      </c>
    </row>
    <row r="13" spans="1:6" x14ac:dyDescent="0.2">
      <c r="A13" s="42"/>
      <c r="B13" s="16"/>
      <c r="C13" s="52"/>
      <c r="D13" s="77"/>
      <c r="E13" s="18"/>
      <c r="F13" s="19"/>
    </row>
    <row r="14" spans="1:6" x14ac:dyDescent="0.2">
      <c r="A14" s="43"/>
      <c r="B14" s="16"/>
      <c r="C14" s="17"/>
      <c r="D14" s="78"/>
      <c r="E14" s="18"/>
      <c r="F14" s="19"/>
    </row>
    <row r="15" spans="1:6" x14ac:dyDescent="0.2">
      <c r="A15" s="135">
        <v>1</v>
      </c>
      <c r="B15" s="53"/>
      <c r="C15" s="55" t="s">
        <v>584</v>
      </c>
      <c r="D15" s="79"/>
      <c r="E15" s="53"/>
      <c r="F15" s="53"/>
    </row>
    <row r="16" spans="1:6" x14ac:dyDescent="0.2">
      <c r="A16" s="51">
        <f>+A15+1</f>
        <v>2</v>
      </c>
      <c r="B16" s="53">
        <v>1</v>
      </c>
      <c r="C16" s="33" t="s">
        <v>585</v>
      </c>
      <c r="D16" s="80" t="s">
        <v>586</v>
      </c>
      <c r="E16" s="51" t="s">
        <v>7</v>
      </c>
      <c r="F16" s="51">
        <v>8</v>
      </c>
    </row>
    <row r="17" spans="1:6" x14ac:dyDescent="0.2">
      <c r="A17" s="51">
        <f t="shared" ref="A17:A37" si="0">+A16+1</f>
        <v>3</v>
      </c>
      <c r="B17" s="93">
        <v>2</v>
      </c>
      <c r="C17" s="33" t="s">
        <v>585</v>
      </c>
      <c r="D17" s="80" t="s">
        <v>587</v>
      </c>
      <c r="E17" s="51" t="s">
        <v>7</v>
      </c>
      <c r="F17" s="51">
        <v>1</v>
      </c>
    </row>
    <row r="18" spans="1:6" x14ac:dyDescent="0.2">
      <c r="A18" s="51">
        <f t="shared" si="0"/>
        <v>4</v>
      </c>
      <c r="B18" s="53">
        <v>3</v>
      </c>
      <c r="C18" s="33" t="s">
        <v>585</v>
      </c>
      <c r="D18" s="80" t="s">
        <v>588</v>
      </c>
      <c r="E18" s="51" t="s">
        <v>7</v>
      </c>
      <c r="F18" s="51">
        <v>1</v>
      </c>
    </row>
    <row r="19" spans="1:6" x14ac:dyDescent="0.2">
      <c r="A19" s="51">
        <f t="shared" si="0"/>
        <v>5</v>
      </c>
      <c r="B19" s="93">
        <v>4</v>
      </c>
      <c r="C19" s="33" t="s">
        <v>589</v>
      </c>
      <c r="D19" s="81" t="s">
        <v>590</v>
      </c>
      <c r="E19" s="51" t="s">
        <v>7</v>
      </c>
      <c r="F19" s="51">
        <v>39</v>
      </c>
    </row>
    <row r="20" spans="1:6" ht="16.899999999999999" customHeight="1" x14ac:dyDescent="0.2">
      <c r="A20" s="51">
        <f t="shared" si="0"/>
        <v>6</v>
      </c>
      <c r="B20" s="53">
        <v>5</v>
      </c>
      <c r="C20" s="33" t="s">
        <v>591</v>
      </c>
      <c r="D20" s="81" t="s">
        <v>592</v>
      </c>
      <c r="E20" s="51" t="s">
        <v>7</v>
      </c>
      <c r="F20" s="51">
        <v>30</v>
      </c>
    </row>
    <row r="21" spans="1:6" x14ac:dyDescent="0.2">
      <c r="A21" s="51">
        <f t="shared" si="0"/>
        <v>7</v>
      </c>
      <c r="B21" s="93">
        <v>6</v>
      </c>
      <c r="C21" s="33" t="s">
        <v>593</v>
      </c>
      <c r="D21" s="81" t="s">
        <v>594</v>
      </c>
      <c r="E21" s="51" t="s">
        <v>7</v>
      </c>
      <c r="F21" s="51">
        <v>7</v>
      </c>
    </row>
    <row r="22" spans="1:6" x14ac:dyDescent="0.2">
      <c r="A22" s="51">
        <f t="shared" si="0"/>
        <v>8</v>
      </c>
      <c r="B22" s="53">
        <v>7</v>
      </c>
      <c r="C22" s="33" t="s">
        <v>595</v>
      </c>
      <c r="D22" s="81" t="s">
        <v>596</v>
      </c>
      <c r="E22" s="51" t="s">
        <v>7</v>
      </c>
      <c r="F22" s="51">
        <v>2</v>
      </c>
    </row>
    <row r="23" spans="1:6" x14ac:dyDescent="0.2">
      <c r="A23" s="51">
        <f t="shared" si="0"/>
        <v>9</v>
      </c>
      <c r="B23" s="93">
        <v>8</v>
      </c>
      <c r="C23" s="33" t="s">
        <v>597</v>
      </c>
      <c r="D23" s="81" t="s">
        <v>598</v>
      </c>
      <c r="E23" s="51" t="s">
        <v>7</v>
      </c>
      <c r="F23" s="51">
        <v>16</v>
      </c>
    </row>
    <row r="24" spans="1:6" x14ac:dyDescent="0.2">
      <c r="A24" s="51">
        <f t="shared" si="0"/>
        <v>10</v>
      </c>
      <c r="B24" s="53">
        <v>9</v>
      </c>
      <c r="C24" s="33" t="s">
        <v>599</v>
      </c>
      <c r="D24" s="81" t="s">
        <v>600</v>
      </c>
      <c r="E24" s="51" t="s">
        <v>501</v>
      </c>
      <c r="F24" s="51">
        <v>15</v>
      </c>
    </row>
    <row r="25" spans="1:6" x14ac:dyDescent="0.2">
      <c r="A25" s="51">
        <f t="shared" si="0"/>
        <v>11</v>
      </c>
      <c r="B25" s="93">
        <v>10</v>
      </c>
      <c r="C25" s="33" t="s">
        <v>601</v>
      </c>
      <c r="D25" s="81" t="s">
        <v>602</v>
      </c>
      <c r="E25" s="51" t="s">
        <v>7</v>
      </c>
      <c r="F25" s="51">
        <v>9</v>
      </c>
    </row>
    <row r="26" spans="1:6" x14ac:dyDescent="0.2">
      <c r="A26" s="51">
        <f t="shared" si="0"/>
        <v>12</v>
      </c>
      <c r="B26" s="53">
        <v>11</v>
      </c>
      <c r="C26" s="33" t="s">
        <v>603</v>
      </c>
      <c r="D26" s="81" t="s">
        <v>604</v>
      </c>
      <c r="E26" s="51" t="s">
        <v>6</v>
      </c>
      <c r="F26" s="51">
        <v>650</v>
      </c>
    </row>
    <row r="27" spans="1:6" x14ac:dyDescent="0.2">
      <c r="A27" s="51">
        <f t="shared" si="0"/>
        <v>13</v>
      </c>
      <c r="B27" s="93">
        <v>12</v>
      </c>
      <c r="C27" s="33" t="s">
        <v>605</v>
      </c>
      <c r="D27" s="83"/>
      <c r="E27" s="51" t="s">
        <v>6</v>
      </c>
      <c r="F27" s="51">
        <v>100</v>
      </c>
    </row>
    <row r="28" spans="1:6" x14ac:dyDescent="0.2">
      <c r="A28" s="51">
        <f t="shared" si="0"/>
        <v>14</v>
      </c>
      <c r="B28" s="53">
        <v>13</v>
      </c>
      <c r="C28" s="33" t="s">
        <v>606</v>
      </c>
      <c r="D28" s="81" t="s">
        <v>607</v>
      </c>
      <c r="E28" s="51" t="s">
        <v>7</v>
      </c>
      <c r="F28" s="51">
        <v>300</v>
      </c>
    </row>
    <row r="29" spans="1:6" x14ac:dyDescent="0.2">
      <c r="A29" s="51">
        <f t="shared" si="0"/>
        <v>15</v>
      </c>
      <c r="B29" s="93">
        <v>14</v>
      </c>
      <c r="C29" s="33" t="s">
        <v>556</v>
      </c>
      <c r="D29" s="81" t="s">
        <v>557</v>
      </c>
      <c r="E29" s="51" t="s">
        <v>7</v>
      </c>
      <c r="F29" s="51">
        <v>300</v>
      </c>
    </row>
    <row r="30" spans="1:6" ht="22.5" x14ac:dyDescent="0.2">
      <c r="A30" s="51">
        <f t="shared" si="0"/>
        <v>16</v>
      </c>
      <c r="B30" s="53">
        <v>15</v>
      </c>
      <c r="C30" s="33" t="s">
        <v>521</v>
      </c>
      <c r="D30" s="81" t="s">
        <v>522</v>
      </c>
      <c r="E30" s="51" t="s">
        <v>7</v>
      </c>
      <c r="F30" s="51">
        <v>100</v>
      </c>
    </row>
    <row r="31" spans="1:6" x14ac:dyDescent="0.2">
      <c r="A31" s="51">
        <f t="shared" si="0"/>
        <v>17</v>
      </c>
      <c r="B31" s="93">
        <v>16</v>
      </c>
      <c r="C31" s="33" t="s">
        <v>523</v>
      </c>
      <c r="D31" s="83"/>
      <c r="E31" s="63" t="s">
        <v>501</v>
      </c>
      <c r="F31" s="51">
        <v>1</v>
      </c>
    </row>
    <row r="32" spans="1:6" x14ac:dyDescent="0.2">
      <c r="A32" s="51">
        <f t="shared" si="0"/>
        <v>18</v>
      </c>
      <c r="B32" s="53">
        <v>17</v>
      </c>
      <c r="C32" s="33" t="s">
        <v>608</v>
      </c>
      <c r="D32" s="83"/>
      <c r="E32" s="63" t="s">
        <v>501</v>
      </c>
      <c r="F32" s="51">
        <v>1</v>
      </c>
    </row>
    <row r="33" spans="1:6" ht="24" x14ac:dyDescent="0.2">
      <c r="A33" s="51">
        <f t="shared" si="0"/>
        <v>19</v>
      </c>
      <c r="B33" s="93">
        <v>18</v>
      </c>
      <c r="C33" s="33" t="s">
        <v>609</v>
      </c>
      <c r="D33" s="83"/>
      <c r="E33" s="63" t="s">
        <v>501</v>
      </c>
      <c r="F33" s="51">
        <v>1</v>
      </c>
    </row>
    <row r="34" spans="1:6" ht="34.15" customHeight="1" x14ac:dyDescent="0.2">
      <c r="A34" s="51">
        <f t="shared" si="0"/>
        <v>20</v>
      </c>
      <c r="B34" s="53">
        <v>19</v>
      </c>
      <c r="C34" s="33" t="s">
        <v>610</v>
      </c>
      <c r="D34" s="83"/>
      <c r="E34" s="63" t="s">
        <v>501</v>
      </c>
      <c r="F34" s="51">
        <v>1</v>
      </c>
    </row>
    <row r="35" spans="1:6" ht="19.899999999999999" customHeight="1" x14ac:dyDescent="0.2">
      <c r="A35" s="51">
        <f t="shared" si="0"/>
        <v>21</v>
      </c>
      <c r="B35" s="93">
        <v>20</v>
      </c>
      <c r="C35" s="33" t="s">
        <v>524</v>
      </c>
      <c r="D35" s="83"/>
      <c r="E35" s="63" t="s">
        <v>501</v>
      </c>
      <c r="F35" s="51">
        <v>1</v>
      </c>
    </row>
    <row r="36" spans="1:6" ht="34.15" customHeight="1" x14ac:dyDescent="0.2">
      <c r="A36" s="51">
        <f t="shared" si="0"/>
        <v>22</v>
      </c>
      <c r="B36" s="53">
        <v>21</v>
      </c>
      <c r="C36" s="33" t="s">
        <v>611</v>
      </c>
      <c r="D36" s="83"/>
      <c r="E36" s="63" t="s">
        <v>501</v>
      </c>
      <c r="F36" s="51">
        <v>1</v>
      </c>
    </row>
    <row r="37" spans="1:6" ht="31.9" customHeight="1" x14ac:dyDescent="0.2">
      <c r="A37" s="51">
        <f t="shared" si="0"/>
        <v>23</v>
      </c>
      <c r="B37" s="93">
        <v>22</v>
      </c>
      <c r="C37" s="33" t="s">
        <v>562</v>
      </c>
      <c r="D37" s="83"/>
      <c r="E37" s="63" t="s">
        <v>501</v>
      </c>
      <c r="F37" s="51">
        <v>1</v>
      </c>
    </row>
  </sheetData>
  <mergeCells count="12">
    <mergeCell ref="C12:D12"/>
    <mergeCell ref="A1:F1"/>
    <mergeCell ref="A2:F2"/>
    <mergeCell ref="A3:F3"/>
    <mergeCell ref="A5:F5"/>
    <mergeCell ref="A6:F6"/>
    <mergeCell ref="A7:F7"/>
    <mergeCell ref="A10:A11"/>
    <mergeCell ref="B10:B11"/>
    <mergeCell ref="C10:D11"/>
    <mergeCell ref="E10:E11"/>
    <mergeCell ref="F10:F11"/>
  </mergeCells>
  <pageMargins left="0.70866141732283472" right="0.70866141732283472" top="0.74803149606299213" bottom="0.74803149606299213" header="0.31496062992125984" footer="0.31496062992125984"/>
  <pageSetup paperSize="9" scale="93" fitToHeight="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DOP</vt:lpstr>
      <vt:lpstr>AR</vt:lpstr>
      <vt:lpstr>UK</vt:lpstr>
      <vt:lpstr>EL</vt:lpstr>
      <vt:lpstr>AVK</vt:lpstr>
      <vt:lpstr>ESS</vt:lpstr>
      <vt:lpstr>UATS</vt:lpstr>
      <vt:lpstr>AR!Print_Area</vt:lpstr>
      <vt:lpstr>AVK!Print_Area</vt:lpstr>
      <vt:lpstr>DOP!Print_Area</vt:lpstr>
      <vt:lpstr>EL!Print_Area</vt:lpstr>
      <vt:lpstr>ESS!Print_Area</vt:lpstr>
      <vt:lpstr>UATS!Print_Area</vt:lpstr>
      <vt:lpstr>UK!Print_Area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Ērika Kuksinoviča</dc:creator>
  <cp:lastModifiedBy>Aleksandrs Staruščiks</cp:lastModifiedBy>
  <cp:lastPrinted>2026-04-23T08:14:00Z</cp:lastPrinted>
  <dcterms:created xsi:type="dcterms:W3CDTF">2015-06-05T18:19:34Z</dcterms:created>
  <dcterms:modified xsi:type="dcterms:W3CDTF">2026-05-21T13:52:21Z</dcterms:modified>
</cp:coreProperties>
</file>